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75554d6c231d573/HFAMC_SHARED/Barney Masterpieces/"/>
    </mc:Choice>
  </mc:AlternateContent>
  <xr:revisionPtr revIDLastSave="0" documentId="8_{612BDD41-2992-4502-80FE-254C3AF18FDB}" xr6:coauthVersionLast="47" xr6:coauthVersionMax="47" xr10:uidLastSave="{00000000-0000-0000-0000-000000000000}"/>
  <workbookProtection workbookPassword="DB7F" lockStructure="1"/>
  <bookViews>
    <workbookView xWindow="-120" yWindow="-120" windowWidth="29040" windowHeight="15720" activeTab="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1" i="2" l="1"/>
  <c r="C33" i="2"/>
  <c r="J31" i="2"/>
  <c r="C23" i="2"/>
  <c r="H22" i="2"/>
  <c r="D18" i="2"/>
  <c r="C18" i="2"/>
  <c r="H15" i="2"/>
  <c r="C10" i="2"/>
  <c r="H6" i="2"/>
  <c r="C6" i="2"/>
  <c r="H31" i="2" s="1"/>
  <c r="I3" i="2"/>
  <c r="H3" i="2"/>
  <c r="C18" i="1"/>
  <c r="C18" i="3"/>
  <c r="C41" i="3"/>
  <c r="C33" i="3"/>
  <c r="J31" i="3"/>
  <c r="C23" i="3"/>
  <c r="H22" i="3"/>
  <c r="D18" i="3"/>
  <c r="H15" i="3"/>
  <c r="C10" i="3"/>
  <c r="H6" i="3"/>
  <c r="C6" i="3"/>
  <c r="I3" i="3"/>
  <c r="H3" i="3"/>
  <c r="I3" i="1"/>
  <c r="M4" i="1"/>
  <c r="N4" i="1"/>
  <c r="K5" i="1"/>
  <c r="N5" i="1"/>
  <c r="H3" i="1"/>
  <c r="J54" i="1"/>
  <c r="C6" i="1"/>
  <c r="C10" i="1"/>
  <c r="C23" i="1"/>
  <c r="C33" i="1"/>
  <c r="C41" i="1"/>
  <c r="H6" i="1"/>
  <c r="H15" i="1"/>
  <c r="H22" i="1"/>
  <c r="J31" i="1"/>
  <c r="K31" i="1"/>
  <c r="D18" i="1"/>
  <c r="H31" i="1"/>
  <c r="H45" i="1"/>
  <c r="I55" i="1"/>
  <c r="I33" i="1"/>
  <c r="I34" i="1"/>
  <c r="J34" i="1"/>
  <c r="H34" i="1"/>
  <c r="H31" i="3" l="1"/>
  <c r="H45" i="3" s="1"/>
  <c r="I55" i="3" s="1"/>
  <c r="J54" i="2"/>
  <c r="H45" i="2"/>
  <c r="I55" i="2" s="1"/>
  <c r="I33" i="2"/>
  <c r="I34" i="2" s="1"/>
  <c r="J34" i="2" s="1"/>
  <c r="H34" i="2" s="1"/>
  <c r="J54" i="3"/>
  <c r="I33" i="3" l="1"/>
  <c r="I34" i="3" s="1"/>
  <c r="J34" i="3" s="1"/>
  <c r="H34" i="3" s="1"/>
</calcChain>
</file>

<file path=xl/sharedStrings.xml><?xml version="1.0" encoding="utf-8"?>
<sst xmlns="http://schemas.openxmlformats.org/spreadsheetml/2006/main" count="345" uniqueCount="93">
  <si>
    <t>HOUSEHOLD BUDGET</t>
  </si>
  <si>
    <t>Hours Yearly</t>
  </si>
  <si>
    <t xml:space="preserve"> 80% AMI Annual Gross Income for family of 4</t>
  </si>
  <si>
    <t>Monthly Income Gross Income</t>
  </si>
  <si>
    <t>Hourly rate</t>
  </si>
  <si>
    <t>Net Pay</t>
  </si>
  <si>
    <t>Client:</t>
  </si>
  <si>
    <t>Heidi &amp; Donnie</t>
  </si>
  <si>
    <t xml:space="preserve"> </t>
  </si>
  <si>
    <t>Hourly Rate</t>
  </si>
  <si>
    <t>Hours</t>
  </si>
  <si>
    <t>Annual</t>
  </si>
  <si>
    <t>Monthly</t>
  </si>
  <si>
    <t>The hourly rate listed calculates annually to $39,020.80</t>
  </si>
  <si>
    <t>Due Date</t>
  </si>
  <si>
    <t>Expenses</t>
  </si>
  <si>
    <t>Monthly Amount</t>
  </si>
  <si>
    <t>Balance</t>
  </si>
  <si>
    <t>Interest Rate</t>
  </si>
  <si>
    <t>Gross Pay</t>
  </si>
  <si>
    <t>This shows what the hourly rate should be to earn $49,750 annually.</t>
  </si>
  <si>
    <t>RENT/MORTGAGE</t>
  </si>
  <si>
    <t>PERSONAL EXPENSES</t>
  </si>
  <si>
    <t>Rent/Mortgage</t>
  </si>
  <si>
    <t>Saving/Reserves</t>
  </si>
  <si>
    <t>Insurance</t>
  </si>
  <si>
    <t>Home Repair/Pool</t>
  </si>
  <si>
    <t>Taxes</t>
  </si>
  <si>
    <t>Cigarettes</t>
  </si>
  <si>
    <t>HOME UTILITIES</t>
  </si>
  <si>
    <t xml:space="preserve">Self Insurances </t>
  </si>
  <si>
    <t xml:space="preserve">House Gas </t>
  </si>
  <si>
    <t>HOA Fees</t>
  </si>
  <si>
    <t xml:space="preserve">Electric </t>
  </si>
  <si>
    <t>Medical/RX</t>
  </si>
  <si>
    <t xml:space="preserve">Phone </t>
  </si>
  <si>
    <t xml:space="preserve">   Life Insurance</t>
  </si>
  <si>
    <t>Cable/TVInternet</t>
  </si>
  <si>
    <t>Medical Bills</t>
  </si>
  <si>
    <t>Water /Sewer</t>
  </si>
  <si>
    <t>FOOD &amp; SUPPLIES</t>
  </si>
  <si>
    <t>Cell Phone</t>
  </si>
  <si>
    <t xml:space="preserve">Grocery </t>
  </si>
  <si>
    <t>Cleaning supplies</t>
  </si>
  <si>
    <t>CREDIT CARDS / LOANS</t>
  </si>
  <si>
    <t>Health products</t>
  </si>
  <si>
    <t>Credit Card 1</t>
  </si>
  <si>
    <t>Eat Out</t>
  </si>
  <si>
    <t>Credit Card 2</t>
  </si>
  <si>
    <t>Student Loans</t>
  </si>
  <si>
    <t>Bank Fees</t>
  </si>
  <si>
    <t>AUTO EXPENSES</t>
  </si>
  <si>
    <t>Allowance/Fun</t>
  </si>
  <si>
    <t>Hyundai</t>
  </si>
  <si>
    <t>Offering</t>
  </si>
  <si>
    <t>Slingshot</t>
  </si>
  <si>
    <t>Donations</t>
  </si>
  <si>
    <t>Kia</t>
  </si>
  <si>
    <t>Clothing</t>
  </si>
  <si>
    <t xml:space="preserve">Auto Insurance </t>
  </si>
  <si>
    <t>Lotto</t>
  </si>
  <si>
    <t>Auto Gas Total</t>
  </si>
  <si>
    <t>Cash Advance</t>
  </si>
  <si>
    <t>Oil Changes</t>
  </si>
  <si>
    <t>Alarm System</t>
  </si>
  <si>
    <t>Car Maintence</t>
  </si>
  <si>
    <t>AAA</t>
  </si>
  <si>
    <t>Total Monthly net expenses</t>
  </si>
  <si>
    <t xml:space="preserve">Adjusted </t>
  </si>
  <si>
    <t>CHILDREN EXPENSES</t>
  </si>
  <si>
    <t>Child support</t>
  </si>
  <si>
    <t xml:space="preserve">   Est. Hourly Income </t>
  </si>
  <si>
    <t>Tuition</t>
  </si>
  <si>
    <t>Exr. Curric. Activities</t>
  </si>
  <si>
    <r>
      <t>Current Total Net Income</t>
    </r>
    <r>
      <rPr>
        <sz val="9"/>
        <rFont val="Arial"/>
        <family val="2"/>
      </rPr>
      <t xml:space="preserve"> </t>
    </r>
  </si>
  <si>
    <t>Reoccurring Medical</t>
  </si>
  <si>
    <t>Net Income subtracted from net Income</t>
  </si>
  <si>
    <t>Clothing/Care Product</t>
  </si>
  <si>
    <t>Types:</t>
  </si>
  <si>
    <t>Daycare</t>
  </si>
  <si>
    <t>LUXURIES</t>
  </si>
  <si>
    <t>Gym Membership</t>
  </si>
  <si>
    <t xml:space="preserve">Hair/nail </t>
  </si>
  <si>
    <t xml:space="preserve">Mag Subscriptions </t>
  </si>
  <si>
    <t>Animal Care</t>
  </si>
  <si>
    <t>Money Left Over</t>
  </si>
  <si>
    <t>Travel</t>
  </si>
  <si>
    <t>Adjusted Amount</t>
  </si>
  <si>
    <t>Investment</t>
  </si>
  <si>
    <t>Comment:</t>
  </si>
  <si>
    <t>MONTHLY PRIORITY</t>
  </si>
  <si>
    <t>Mthly Income:</t>
  </si>
  <si>
    <t>Remaining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</si>
</sst>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0"/>
      <name val="Arial"/>
    </font>
    <font>
      <sz val="10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9"/>
      <name val="Times New Roman"/>
      <family val="1"/>
    </font>
    <font>
      <sz val="8"/>
      <color indexed="9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0"/>
      <color theme="4" tint="-0.249977111117893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9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medium">
        <color auto="1"/>
      </bottom>
      <diagonal/>
    </border>
    <border>
      <left style="medium">
        <color auto="1"/>
      </left>
      <right style="medium">
        <color theme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thin">
        <color theme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auto="1"/>
      </bottom>
      <diagonal/>
    </border>
    <border>
      <left/>
      <right/>
      <top style="medium">
        <color theme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theme="1"/>
      </bottom>
      <diagonal/>
    </border>
    <border>
      <left style="thick">
        <color auto="1"/>
      </left>
      <right/>
      <top style="medium">
        <color auto="1"/>
      </top>
      <bottom style="medium">
        <color theme="1"/>
      </bottom>
      <diagonal/>
    </border>
    <border>
      <left/>
      <right style="thin">
        <color auto="1"/>
      </right>
      <top style="medium">
        <color auto="1"/>
      </top>
      <bottom style="medium">
        <color theme="1"/>
      </bottom>
      <diagonal/>
    </border>
    <border>
      <left style="thick">
        <color auto="1"/>
      </left>
      <right/>
      <top style="thick">
        <color auto="1"/>
      </top>
      <bottom style="medium">
        <color theme="1"/>
      </bottom>
      <diagonal/>
    </border>
    <border>
      <left/>
      <right style="thin">
        <color auto="1"/>
      </right>
      <top style="thick">
        <color auto="1"/>
      </top>
      <bottom style="medium">
        <color theme="1"/>
      </bottom>
      <diagonal/>
    </border>
    <border>
      <left style="medium">
        <color auto="1"/>
      </left>
      <right/>
      <top/>
      <bottom style="medium">
        <color theme="1"/>
      </bottom>
      <diagonal/>
    </border>
    <border>
      <left/>
      <right style="medium">
        <color auto="1"/>
      </right>
      <top style="thick">
        <color auto="1"/>
      </top>
      <bottom style="medium">
        <color theme="1"/>
      </bottom>
      <diagonal/>
    </border>
    <border>
      <left style="medium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auto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2">
    <xf numFmtId="0" fontId="0" fillId="0" borderId="0" xfId="0"/>
    <xf numFmtId="164" fontId="3" fillId="0" borderId="0" xfId="0" applyNumberFormat="1" applyFont="1"/>
    <xf numFmtId="0" fontId="3" fillId="0" borderId="0" xfId="0" applyFont="1"/>
    <xf numFmtId="9" fontId="3" fillId="0" borderId="0" xfId="2" applyFont="1"/>
    <xf numFmtId="0" fontId="0" fillId="0" borderId="8" xfId="0" applyBorder="1"/>
    <xf numFmtId="0" fontId="12" fillId="0" borderId="9" xfId="0" applyFont="1" applyBorder="1"/>
    <xf numFmtId="0" fontId="14" fillId="3" borderId="15" xfId="0" applyFont="1" applyFill="1" applyBorder="1"/>
    <xf numFmtId="44" fontId="7" fillId="0" borderId="20" xfId="1" applyFont="1" applyFill="1" applyBorder="1"/>
    <xf numFmtId="0" fontId="14" fillId="0" borderId="21" xfId="0" applyFont="1" applyBorder="1" applyProtection="1">
      <protection locked="0"/>
    </xf>
    <xf numFmtId="0" fontId="14" fillId="0" borderId="9" xfId="0" applyFont="1" applyBorder="1" applyProtection="1">
      <protection locked="0"/>
    </xf>
    <xf numFmtId="0" fontId="14" fillId="0" borderId="22" xfId="0" applyFont="1" applyBorder="1" applyProtection="1">
      <protection locked="0"/>
    </xf>
    <xf numFmtId="0" fontId="14" fillId="0" borderId="9" xfId="0" applyFont="1" applyBorder="1" applyAlignment="1" applyProtection="1">
      <alignment horizontal="left" indent="1"/>
      <protection locked="0"/>
    </xf>
    <xf numFmtId="0" fontId="14" fillId="0" borderId="11" xfId="0" applyFont="1" applyBorder="1" applyAlignment="1" applyProtection="1">
      <alignment horizontal="left" indent="1"/>
      <protection locked="0"/>
    </xf>
    <xf numFmtId="44" fontId="7" fillId="0" borderId="23" xfId="1" applyFont="1" applyBorder="1" applyAlignment="1">
      <alignment horizontal="right"/>
    </xf>
    <xf numFmtId="0" fontId="14" fillId="0" borderId="15" xfId="0" applyFont="1" applyBorder="1" applyAlignment="1" applyProtection="1">
      <alignment horizontal="left" indent="1"/>
      <protection locked="0"/>
    </xf>
    <xf numFmtId="0" fontId="14" fillId="0" borderId="24" xfId="0" applyFont="1" applyBorder="1" applyProtection="1">
      <protection locked="0"/>
    </xf>
    <xf numFmtId="0" fontId="14" fillId="0" borderId="10" xfId="0" applyFont="1" applyBorder="1" applyAlignment="1" applyProtection="1">
      <alignment horizontal="left" indent="1"/>
      <protection locked="0"/>
    </xf>
    <xf numFmtId="0" fontId="14" fillId="0" borderId="25" xfId="0" applyFont="1" applyBorder="1" applyProtection="1">
      <protection locked="0"/>
    </xf>
    <xf numFmtId="0" fontId="14" fillId="0" borderId="26" xfId="0" applyFont="1" applyBorder="1" applyProtection="1">
      <protection locked="0"/>
    </xf>
    <xf numFmtId="0" fontId="14" fillId="0" borderId="27" xfId="0" applyFont="1" applyBorder="1" applyAlignment="1" applyProtection="1">
      <alignment horizontal="left" indent="1"/>
      <protection locked="0"/>
    </xf>
    <xf numFmtId="44" fontId="14" fillId="0" borderId="9" xfId="1" applyFont="1" applyBorder="1" applyProtection="1">
      <protection locked="0"/>
    </xf>
    <xf numFmtId="0" fontId="14" fillId="0" borderId="30" xfId="0" applyFont="1" applyBorder="1" applyProtection="1">
      <protection locked="0"/>
    </xf>
    <xf numFmtId="0" fontId="14" fillId="3" borderId="0" xfId="0" applyFont="1" applyFill="1"/>
    <xf numFmtId="0" fontId="14" fillId="3" borderId="31" xfId="0" applyFont="1" applyFill="1" applyBorder="1" applyAlignment="1">
      <alignment horizontal="left" indent="1"/>
    </xf>
    <xf numFmtId="0" fontId="14" fillId="3" borderId="32" xfId="0" applyFont="1" applyFill="1" applyBorder="1" applyAlignment="1">
      <alignment horizontal="left" indent="1"/>
    </xf>
    <xf numFmtId="0" fontId="14" fillId="3" borderId="0" xfId="0" applyFont="1" applyFill="1" applyAlignment="1">
      <alignment horizontal="left" indent="1"/>
    </xf>
    <xf numFmtId="0" fontId="14" fillId="3" borderId="15" xfId="0" applyFont="1" applyFill="1" applyBorder="1" applyAlignment="1">
      <alignment horizontal="left" indent="1"/>
    </xf>
    <xf numFmtId="0" fontId="15" fillId="3" borderId="0" xfId="0" applyFont="1" applyFill="1" applyAlignment="1">
      <alignment horizontal="left"/>
    </xf>
    <xf numFmtId="0" fontId="14" fillId="3" borderId="10" xfId="0" applyFont="1" applyFill="1" applyBorder="1" applyAlignment="1" applyProtection="1">
      <alignment horizontal="left" indent="1"/>
      <protection locked="0"/>
    </xf>
    <xf numFmtId="0" fontId="14" fillId="3" borderId="9" xfId="0" applyFont="1" applyFill="1" applyBorder="1" applyAlignment="1" applyProtection="1">
      <alignment horizontal="left" indent="1"/>
      <protection locked="0"/>
    </xf>
    <xf numFmtId="0" fontId="14" fillId="3" borderId="15" xfId="0" applyFont="1" applyFill="1" applyBorder="1" applyAlignment="1">
      <alignment horizontal="right"/>
    </xf>
    <xf numFmtId="0" fontId="10" fillId="0" borderId="0" xfId="0" applyFont="1"/>
    <xf numFmtId="0" fontId="14" fillId="0" borderId="13" xfId="0" applyFont="1" applyBorder="1" applyProtection="1">
      <protection locked="0"/>
    </xf>
    <xf numFmtId="0" fontId="14" fillId="0" borderId="10" xfId="0" applyFont="1" applyBorder="1" applyProtection="1">
      <protection locked="0"/>
    </xf>
    <xf numFmtId="44" fontId="7" fillId="0" borderId="53" xfId="1" applyFont="1" applyFill="1" applyBorder="1"/>
    <xf numFmtId="44" fontId="7" fillId="0" borderId="35" xfId="1" applyFont="1" applyFill="1" applyBorder="1"/>
    <xf numFmtId="0" fontId="14" fillId="0" borderId="36" xfId="0" applyFont="1" applyBorder="1" applyProtection="1">
      <protection locked="0"/>
    </xf>
    <xf numFmtId="0" fontId="14" fillId="0" borderId="57" xfId="0" applyFont="1" applyBorder="1" applyProtection="1">
      <protection locked="0"/>
    </xf>
    <xf numFmtId="0" fontId="14" fillId="0" borderId="58" xfId="0" applyFont="1" applyBorder="1" applyAlignment="1" applyProtection="1">
      <alignment horizontal="left" indent="1"/>
      <protection locked="0"/>
    </xf>
    <xf numFmtId="14" fontId="14" fillId="0" borderId="10" xfId="0" applyNumberFormat="1" applyFont="1" applyBorder="1" applyProtection="1">
      <protection locked="0"/>
    </xf>
    <xf numFmtId="14" fontId="14" fillId="0" borderId="9" xfId="0" applyNumberFormat="1" applyFont="1" applyBorder="1" applyProtection="1">
      <protection locked="0"/>
    </xf>
    <xf numFmtId="14" fontId="14" fillId="0" borderId="57" xfId="0" applyNumberFormat="1" applyFont="1" applyBorder="1" applyProtection="1">
      <protection locked="0"/>
    </xf>
    <xf numFmtId="44" fontId="7" fillId="0" borderId="52" xfId="1" applyFont="1" applyBorder="1" applyAlignment="1">
      <alignment horizontal="right"/>
    </xf>
    <xf numFmtId="44" fontId="7" fillId="0" borderId="31" xfId="1" applyFont="1" applyBorder="1" applyAlignment="1">
      <alignment horizontal="right"/>
    </xf>
    <xf numFmtId="44" fontId="7" fillId="0" borderId="12" xfId="1" applyFont="1" applyBorder="1"/>
    <xf numFmtId="0" fontId="13" fillId="3" borderId="73" xfId="0" applyFont="1" applyFill="1" applyBorder="1" applyAlignment="1">
      <alignment horizontal="center" vertical="center" wrapText="1"/>
    </xf>
    <xf numFmtId="0" fontId="13" fillId="3" borderId="74" xfId="0" applyFont="1" applyFill="1" applyBorder="1" applyAlignment="1">
      <alignment horizontal="center" vertical="center" wrapText="1"/>
    </xf>
    <xf numFmtId="0" fontId="13" fillId="3" borderId="75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76" xfId="0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horizontal="center" vertical="center"/>
    </xf>
    <xf numFmtId="0" fontId="7" fillId="3" borderId="72" xfId="0" applyFont="1" applyFill="1" applyBorder="1"/>
    <xf numFmtId="0" fontId="7" fillId="3" borderId="72" xfId="0" applyFont="1" applyFill="1" applyBorder="1" applyAlignment="1">
      <alignment horizontal="center"/>
    </xf>
    <xf numFmtId="0" fontId="14" fillId="3" borderId="72" xfId="0" applyFont="1" applyFill="1" applyBorder="1"/>
    <xf numFmtId="0" fontId="14" fillId="3" borderId="72" xfId="0" applyFont="1" applyFill="1" applyBorder="1" applyAlignment="1">
      <alignment horizontal="center"/>
    </xf>
    <xf numFmtId="0" fontId="4" fillId="4" borderId="72" xfId="0" applyFont="1" applyFill="1" applyBorder="1" applyAlignment="1">
      <alignment horizontal="center" vertical="center"/>
    </xf>
    <xf numFmtId="0" fontId="13" fillId="4" borderId="72" xfId="0" applyFont="1" applyFill="1" applyBorder="1" applyAlignment="1">
      <alignment horizontal="center" vertical="center" wrapText="1"/>
    </xf>
    <xf numFmtId="44" fontId="4" fillId="4" borderId="72" xfId="1" applyFont="1" applyFill="1" applyBorder="1" applyAlignment="1">
      <alignment horizontal="center"/>
    </xf>
    <xf numFmtId="0" fontId="13" fillId="0" borderId="46" xfId="0" applyFont="1" applyBorder="1" applyAlignment="1">
      <alignment horizontal="center"/>
    </xf>
    <xf numFmtId="164" fontId="17" fillId="0" borderId="41" xfId="0" applyNumberFormat="1" applyFont="1" applyBorder="1"/>
    <xf numFmtId="0" fontId="17" fillId="0" borderId="41" xfId="0" applyFont="1" applyBorder="1"/>
    <xf numFmtId="9" fontId="17" fillId="0" borderId="41" xfId="2" applyFont="1" applyBorder="1"/>
    <xf numFmtId="0" fontId="0" fillId="0" borderId="72" xfId="0" applyBorder="1"/>
    <xf numFmtId="164" fontId="3" fillId="0" borderId="72" xfId="0" applyNumberFormat="1" applyFont="1" applyBorder="1"/>
    <xf numFmtId="0" fontId="3" fillId="0" borderId="72" xfId="0" applyFont="1" applyBorder="1"/>
    <xf numFmtId="164" fontId="0" fillId="0" borderId="0" xfId="0" applyNumberFormat="1"/>
    <xf numFmtId="44" fontId="4" fillId="3" borderId="72" xfId="1" applyFont="1" applyFill="1" applyBorder="1" applyAlignment="1">
      <alignment horizontal="center" vertical="center"/>
    </xf>
    <xf numFmtId="44" fontId="13" fillId="3" borderId="75" xfId="1" applyFont="1" applyFill="1" applyBorder="1" applyAlignment="1">
      <alignment horizontal="center" vertical="center" wrapText="1"/>
    </xf>
    <xf numFmtId="44" fontId="14" fillId="0" borderId="16" xfId="1" applyFont="1" applyBorder="1" applyAlignment="1" applyProtection="1">
      <alignment horizontal="center"/>
      <protection locked="0"/>
    </xf>
    <xf numFmtId="44" fontId="14" fillId="0" borderId="9" xfId="1" applyFont="1" applyBorder="1" applyAlignment="1" applyProtection="1">
      <alignment horizontal="center"/>
      <protection locked="0"/>
    </xf>
    <xf numFmtId="44" fontId="14" fillId="0" borderId="11" xfId="1" applyFont="1" applyBorder="1" applyAlignment="1" applyProtection="1">
      <alignment horizontal="center"/>
      <protection locked="0"/>
    </xf>
    <xf numFmtId="44" fontId="14" fillId="0" borderId="51" xfId="1" applyFont="1" applyBorder="1" applyAlignment="1" applyProtection="1">
      <alignment horizontal="center"/>
      <protection locked="0"/>
    </xf>
    <xf numFmtId="44" fontId="14" fillId="0" borderId="4" xfId="1" applyFont="1" applyBorder="1" applyAlignment="1" applyProtection="1">
      <alignment horizontal="center"/>
      <protection locked="0"/>
    </xf>
    <xf numFmtId="44" fontId="14" fillId="0" borderId="5" xfId="1" applyFont="1" applyBorder="1" applyAlignment="1" applyProtection="1">
      <alignment horizontal="center"/>
      <protection locked="0"/>
    </xf>
    <xf numFmtId="44" fontId="14" fillId="0" borderId="10" xfId="1" applyFont="1" applyBorder="1" applyAlignment="1" applyProtection="1">
      <alignment horizontal="center"/>
      <protection locked="0"/>
    </xf>
    <xf numFmtId="44" fontId="14" fillId="0" borderId="33" xfId="1" applyFont="1" applyBorder="1" applyAlignment="1" applyProtection="1">
      <alignment horizontal="center"/>
      <protection locked="0"/>
    </xf>
    <xf numFmtId="44" fontId="14" fillId="0" borderId="27" xfId="1" applyFont="1" applyBorder="1" applyAlignment="1" applyProtection="1">
      <alignment horizontal="center"/>
      <protection locked="0"/>
    </xf>
    <xf numFmtId="44" fontId="0" fillId="0" borderId="8" xfId="1" applyFont="1" applyBorder="1"/>
    <xf numFmtId="44" fontId="0" fillId="0" borderId="0" xfId="1" applyFont="1"/>
    <xf numFmtId="44" fontId="7" fillId="4" borderId="72" xfId="1" applyFont="1" applyFill="1" applyBorder="1" applyAlignment="1">
      <alignment horizontal="center" vertical="center" wrapText="1"/>
    </xf>
    <xf numFmtId="44" fontId="13" fillId="3" borderId="45" xfId="1" applyFont="1" applyFill="1" applyBorder="1" applyAlignment="1">
      <alignment horizontal="center" vertical="center" wrapText="1"/>
    </xf>
    <xf numFmtId="44" fontId="9" fillId="0" borderId="9" xfId="1" applyFont="1" applyBorder="1" applyAlignment="1" applyProtection="1">
      <alignment horizontal="center"/>
      <protection locked="0"/>
    </xf>
    <xf numFmtId="44" fontId="9" fillId="0" borderId="10" xfId="1" applyFont="1" applyBorder="1" applyAlignment="1" applyProtection="1">
      <alignment horizontal="center"/>
      <protection locked="0"/>
    </xf>
    <xf numFmtId="44" fontId="13" fillId="2" borderId="12" xfId="1" applyFont="1" applyFill="1" applyBorder="1" applyAlignment="1">
      <alignment horizontal="right"/>
    </xf>
    <xf numFmtId="44" fontId="2" fillId="3" borderId="4" xfId="1" applyFont="1" applyFill="1" applyBorder="1" applyAlignment="1">
      <alignment horizontal="right"/>
    </xf>
    <xf numFmtId="44" fontId="13" fillId="2" borderId="1" xfId="1" applyFont="1" applyFill="1" applyBorder="1" applyAlignment="1">
      <alignment horizontal="right"/>
    </xf>
    <xf numFmtId="44" fontId="13" fillId="2" borderId="1" xfId="1" applyFont="1" applyFill="1" applyBorder="1" applyAlignment="1" applyProtection="1">
      <alignment horizontal="right"/>
    </xf>
    <xf numFmtId="44" fontId="2" fillId="3" borderId="7" xfId="1" applyFont="1" applyFill="1" applyBorder="1"/>
    <xf numFmtId="44" fontId="19" fillId="3" borderId="14" xfId="1" applyFont="1" applyFill="1" applyBorder="1"/>
    <xf numFmtId="44" fontId="5" fillId="2" borderId="1" xfId="1" applyFont="1" applyFill="1" applyBorder="1" applyAlignment="1" applyProtection="1">
      <alignment horizontal="right"/>
    </xf>
    <xf numFmtId="44" fontId="11" fillId="3" borderId="4" xfId="1" applyFont="1" applyFill="1" applyBorder="1" applyAlignment="1" applyProtection="1">
      <alignment horizontal="left" indent="1"/>
    </xf>
    <xf numFmtId="44" fontId="5" fillId="3" borderId="5" xfId="1" applyFont="1" applyFill="1" applyBorder="1" applyAlignment="1" applyProtection="1">
      <alignment horizontal="left" indent="1"/>
    </xf>
    <xf numFmtId="44" fontId="5" fillId="3" borderId="5" xfId="1" applyFont="1" applyFill="1" applyBorder="1" applyAlignment="1" applyProtection="1">
      <alignment horizontal="left" indent="1"/>
      <protection locked="0"/>
    </xf>
    <xf numFmtId="44" fontId="10" fillId="0" borderId="0" xfId="1" applyFont="1"/>
    <xf numFmtId="44" fontId="7" fillId="0" borderId="82" xfId="1" applyFont="1" applyBorder="1" applyAlignment="1">
      <alignment horizontal="right"/>
    </xf>
    <xf numFmtId="44" fontId="0" fillId="0" borderId="0" xfId="0" applyNumberFormat="1"/>
    <xf numFmtId="164" fontId="20" fillId="0" borderId="72" xfId="0" applyNumberFormat="1" applyFont="1" applyBorder="1"/>
    <xf numFmtId="44" fontId="4" fillId="4" borderId="72" xfId="1" applyFont="1" applyFill="1" applyBorder="1"/>
    <xf numFmtId="0" fontId="4" fillId="4" borderId="72" xfId="0" applyFont="1" applyFill="1" applyBorder="1"/>
    <xf numFmtId="0" fontId="18" fillId="4" borderId="72" xfId="0" applyFont="1" applyFill="1" applyBorder="1"/>
    <xf numFmtId="44" fontId="4" fillId="4" borderId="72" xfId="1" applyFont="1" applyFill="1" applyBorder="1" applyAlignment="1">
      <alignment horizontal="left"/>
    </xf>
    <xf numFmtId="44" fontId="18" fillId="3" borderId="3" xfId="0" applyNumberFormat="1" applyFont="1" applyFill="1" applyBorder="1"/>
    <xf numFmtId="44" fontId="9" fillId="0" borderId="11" xfId="1" applyFont="1" applyBorder="1" applyAlignment="1" applyProtection="1">
      <alignment horizontal="center"/>
      <protection locked="0"/>
    </xf>
    <xf numFmtId="44" fontId="4" fillId="4" borderId="72" xfId="1" applyFont="1" applyFill="1" applyBorder="1" applyAlignment="1" applyProtection="1">
      <protection locked="0"/>
    </xf>
    <xf numFmtId="0" fontId="7" fillId="4" borderId="72" xfId="0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 applyAlignment="1">
      <alignment horizontal="center"/>
    </xf>
    <xf numFmtId="44" fontId="9" fillId="3" borderId="72" xfId="1" applyFont="1" applyFill="1" applyBorder="1"/>
    <xf numFmtId="0" fontId="9" fillId="0" borderId="77" xfId="0" applyFont="1" applyBorder="1"/>
    <xf numFmtId="44" fontId="1" fillId="0" borderId="0" xfId="0" applyNumberFormat="1" applyFont="1"/>
    <xf numFmtId="0" fontId="1" fillId="0" borderId="0" xfId="0" applyFont="1"/>
    <xf numFmtId="44" fontId="9" fillId="0" borderId="1" xfId="1" applyFont="1" applyFill="1" applyBorder="1"/>
    <xf numFmtId="0" fontId="9" fillId="0" borderId="78" xfId="0" applyFont="1" applyBorder="1"/>
    <xf numFmtId="0" fontId="9" fillId="0" borderId="16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79" xfId="0" applyFont="1" applyBorder="1"/>
    <xf numFmtId="0" fontId="9" fillId="0" borderId="9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41" xfId="0" applyFont="1" applyBorder="1"/>
    <xf numFmtId="0" fontId="9" fillId="0" borderId="11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44" fontId="9" fillId="0" borderId="2" xfId="1" applyFont="1" applyFill="1" applyBorder="1"/>
    <xf numFmtId="0" fontId="9" fillId="0" borderId="13" xfId="0" applyFont="1" applyBorder="1" applyAlignment="1" applyProtection="1">
      <alignment horizontal="center"/>
      <protection locked="0"/>
    </xf>
    <xf numFmtId="44" fontId="9" fillId="0" borderId="2" xfId="1" applyFont="1" applyBorder="1" applyAlignment="1">
      <alignment horizontal="right"/>
    </xf>
    <xf numFmtId="44" fontId="9" fillId="0" borderId="1" xfId="1" applyFont="1" applyBorder="1" applyAlignment="1">
      <alignment horizontal="right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44" fontId="9" fillId="0" borderId="13" xfId="1" applyFont="1" applyBorder="1" applyAlignment="1" applyProtection="1">
      <alignment horizontal="center"/>
      <protection locked="0"/>
    </xf>
    <xf numFmtId="0" fontId="9" fillId="0" borderId="49" xfId="0" applyFont="1" applyBorder="1" applyAlignment="1" applyProtection="1">
      <alignment horizontal="center"/>
      <protection locked="0"/>
    </xf>
    <xf numFmtId="0" fontId="9" fillId="0" borderId="59" xfId="0" applyFont="1" applyBorder="1" applyAlignment="1" applyProtection="1">
      <alignment horizontal="center"/>
      <protection locked="0"/>
    </xf>
    <xf numFmtId="0" fontId="9" fillId="0" borderId="50" xfId="0" applyFont="1" applyBorder="1"/>
    <xf numFmtId="44" fontId="9" fillId="0" borderId="60" xfId="1" applyFont="1" applyBorder="1" applyAlignment="1">
      <alignment horizontal="right"/>
    </xf>
    <xf numFmtId="0" fontId="9" fillId="0" borderId="52" xfId="0" applyFont="1" applyBorder="1"/>
    <xf numFmtId="44" fontId="9" fillId="0" borderId="12" xfId="1" applyFont="1" applyBorder="1" applyAlignment="1">
      <alignment horizontal="right"/>
    </xf>
    <xf numFmtId="44" fontId="9" fillId="3" borderId="14" xfId="1" applyFont="1" applyFill="1" applyBorder="1" applyAlignment="1">
      <alignment horizontal="right"/>
    </xf>
    <xf numFmtId="0" fontId="9" fillId="0" borderId="81" xfId="0" applyFont="1" applyBorder="1" applyAlignment="1" applyProtection="1">
      <alignment horizontal="center"/>
      <protection locked="0"/>
    </xf>
    <xf numFmtId="0" fontId="9" fillId="0" borderId="47" xfId="0" applyFont="1" applyBorder="1" applyAlignment="1" applyProtection="1">
      <alignment horizontal="center"/>
      <protection locked="0"/>
    </xf>
    <xf numFmtId="44" fontId="9" fillId="3" borderId="14" xfId="1" applyFont="1" applyFill="1" applyBorder="1"/>
    <xf numFmtId="0" fontId="9" fillId="0" borderId="56" xfId="0" applyFont="1" applyBorder="1" applyAlignment="1" applyProtection="1">
      <alignment horizontal="center"/>
      <protection locked="0"/>
    </xf>
    <xf numFmtId="0" fontId="9" fillId="0" borderId="48" xfId="0" applyFont="1" applyBorder="1"/>
    <xf numFmtId="0" fontId="9" fillId="0" borderId="55" xfId="0" applyFont="1" applyBorder="1" applyAlignment="1" applyProtection="1">
      <alignment horizontal="center"/>
      <protection locked="0"/>
    </xf>
    <xf numFmtId="0" fontId="9" fillId="0" borderId="54" xfId="0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44" fontId="9" fillId="3" borderId="28" xfId="1" applyFont="1" applyFill="1" applyBorder="1"/>
    <xf numFmtId="0" fontId="9" fillId="0" borderId="9" xfId="0" applyFont="1" applyBorder="1"/>
    <xf numFmtId="164" fontId="9" fillId="0" borderId="41" xfId="0" applyNumberFormat="1" applyFont="1" applyBorder="1"/>
    <xf numFmtId="0" fontId="9" fillId="0" borderId="6" xfId="0" applyFont="1" applyBorder="1"/>
    <xf numFmtId="44" fontId="9" fillId="3" borderId="5" xfId="1" applyFont="1" applyFill="1" applyBorder="1" applyAlignment="1" applyProtection="1">
      <alignment horizontal="center"/>
      <protection locked="0"/>
    </xf>
    <xf numFmtId="0" fontId="9" fillId="0" borderId="62" xfId="0" applyFont="1" applyBorder="1"/>
    <xf numFmtId="44" fontId="9" fillId="3" borderId="29" xfId="1" applyFont="1" applyFill="1" applyBorder="1" applyAlignment="1" applyProtection="1">
      <alignment horizontal="center"/>
      <protection locked="0"/>
    </xf>
    <xf numFmtId="0" fontId="9" fillId="0" borderId="80" xfId="0" applyFont="1" applyBorder="1"/>
    <xf numFmtId="0" fontId="9" fillId="0" borderId="34" xfId="0" applyFont="1" applyBorder="1"/>
    <xf numFmtId="0" fontId="9" fillId="0" borderId="8" xfId="0" applyFont="1" applyBorder="1"/>
    <xf numFmtId="44" fontId="9" fillId="0" borderId="0" xfId="1" applyFont="1"/>
    <xf numFmtId="0" fontId="9" fillId="0" borderId="61" xfId="0" applyFont="1" applyBorder="1"/>
    <xf numFmtId="44" fontId="14" fillId="0" borderId="13" xfId="1" applyFont="1" applyBorder="1" applyAlignment="1" applyProtection="1">
      <alignment horizontal="center"/>
      <protection locked="0"/>
    </xf>
    <xf numFmtId="44" fontId="7" fillId="2" borderId="12" xfId="1" applyFont="1" applyFill="1" applyBorder="1" applyAlignment="1">
      <alignment horizontal="right"/>
    </xf>
    <xf numFmtId="44" fontId="15" fillId="3" borderId="4" xfId="1" applyFont="1" applyFill="1" applyBorder="1" applyAlignment="1">
      <alignment horizontal="right"/>
    </xf>
    <xf numFmtId="44" fontId="14" fillId="3" borderId="14" xfId="1" applyFont="1" applyFill="1" applyBorder="1" applyAlignment="1">
      <alignment horizontal="right"/>
    </xf>
    <xf numFmtId="44" fontId="7" fillId="2" borderId="1" xfId="1" applyFont="1" applyFill="1" applyBorder="1" applyAlignment="1">
      <alignment horizontal="right"/>
    </xf>
    <xf numFmtId="44" fontId="7" fillId="2" borderId="1" xfId="1" applyFont="1" applyFill="1" applyBorder="1" applyAlignment="1" applyProtection="1">
      <alignment horizontal="right"/>
    </xf>
    <xf numFmtId="0" fontId="0" fillId="0" borderId="83" xfId="0" applyBorder="1"/>
    <xf numFmtId="44" fontId="9" fillId="3" borderId="18" xfId="1" applyFont="1" applyFill="1" applyBorder="1" applyAlignment="1" applyProtection="1">
      <alignment horizontal="center"/>
      <protection locked="0"/>
    </xf>
    <xf numFmtId="44" fontId="9" fillId="3" borderId="85" xfId="1" applyFont="1" applyFill="1" applyBorder="1" applyAlignment="1" applyProtection="1">
      <alignment horizontal="center"/>
      <protection locked="0"/>
    </xf>
    <xf numFmtId="0" fontId="0" fillId="0" borderId="85" xfId="0" applyBorder="1"/>
    <xf numFmtId="44" fontId="0" fillId="0" borderId="85" xfId="1" applyFont="1" applyBorder="1"/>
    <xf numFmtId="0" fontId="9" fillId="0" borderId="88" xfId="0" applyFont="1" applyBorder="1"/>
    <xf numFmtId="0" fontId="9" fillId="0" borderId="89" xfId="0" applyFont="1" applyBorder="1"/>
    <xf numFmtId="0" fontId="9" fillId="0" borderId="90" xfId="0" applyFont="1" applyBorder="1"/>
    <xf numFmtId="44" fontId="18" fillId="3" borderId="91" xfId="0" applyNumberFormat="1" applyFont="1" applyFill="1" applyBorder="1"/>
    <xf numFmtId="44" fontId="9" fillId="0" borderId="85" xfId="1" applyFont="1" applyBorder="1"/>
    <xf numFmtId="44" fontId="18" fillId="3" borderId="92" xfId="0" applyNumberFormat="1" applyFont="1" applyFill="1" applyBorder="1"/>
    <xf numFmtId="0" fontId="14" fillId="2" borderId="2" xfId="0" applyFont="1" applyFill="1" applyBorder="1" applyAlignment="1">
      <alignment horizontal="left" indent="1"/>
    </xf>
    <xf numFmtId="0" fontId="14" fillId="2" borderId="44" xfId="0" applyFont="1" applyFill="1" applyBorder="1" applyAlignment="1">
      <alignment horizontal="left" indent="1"/>
    </xf>
    <xf numFmtId="0" fontId="15" fillId="3" borderId="0" xfId="0" applyFont="1" applyFill="1" applyAlignment="1">
      <alignment horizontal="right"/>
    </xf>
    <xf numFmtId="0" fontId="15" fillId="3" borderId="15" xfId="0" applyFont="1" applyFill="1" applyBorder="1" applyAlignment="1">
      <alignment horizontal="right"/>
    </xf>
    <xf numFmtId="0" fontId="14" fillId="0" borderId="37" xfId="0" applyFont="1" applyBorder="1"/>
    <xf numFmtId="0" fontId="14" fillId="0" borderId="38" xfId="0" applyFont="1" applyBorder="1"/>
    <xf numFmtId="0" fontId="14" fillId="0" borderId="39" xfId="0" applyFont="1" applyBorder="1"/>
    <xf numFmtId="0" fontId="7" fillId="3" borderId="0" xfId="0" applyFont="1" applyFill="1" applyAlignment="1">
      <alignment horizontal="right"/>
    </xf>
    <xf numFmtId="0" fontId="7" fillId="3" borderId="15" xfId="0" applyFont="1" applyFill="1" applyBorder="1" applyAlignment="1">
      <alignment horizontal="right"/>
    </xf>
    <xf numFmtId="0" fontId="14" fillId="3" borderId="0" xfId="0" applyFont="1" applyFill="1"/>
    <xf numFmtId="0" fontId="14" fillId="3" borderId="15" xfId="0" applyFont="1" applyFill="1" applyBorder="1"/>
    <xf numFmtId="0" fontId="14" fillId="2" borderId="43" xfId="0" applyFont="1" applyFill="1" applyBorder="1" applyAlignment="1">
      <alignment horizontal="left" indent="1"/>
    </xf>
    <xf numFmtId="0" fontId="8" fillId="2" borderId="35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 indent="1"/>
    </xf>
    <xf numFmtId="0" fontId="4" fillId="3" borderId="0" xfId="0" applyFont="1" applyFill="1" applyAlignment="1">
      <alignment horizontal="center" vertical="center"/>
    </xf>
    <xf numFmtId="0" fontId="21" fillId="3" borderId="72" xfId="0" applyFont="1" applyFill="1" applyBorder="1" applyAlignment="1" applyProtection="1">
      <alignment horizontal="center"/>
      <protection locked="0"/>
    </xf>
    <xf numFmtId="0" fontId="14" fillId="3" borderId="72" xfId="0" applyFont="1" applyFill="1" applyBorder="1" applyAlignment="1">
      <alignment horizontal="center"/>
    </xf>
    <xf numFmtId="0" fontId="7" fillId="3" borderId="0" xfId="0" applyFont="1" applyFill="1" applyAlignment="1">
      <alignment horizontal="left" indent="1"/>
    </xf>
    <xf numFmtId="0" fontId="7" fillId="3" borderId="15" xfId="0" applyFont="1" applyFill="1" applyBorder="1" applyAlignment="1">
      <alignment horizontal="left" indent="1"/>
    </xf>
    <xf numFmtId="0" fontId="14" fillId="2" borderId="65" xfId="0" applyFont="1" applyFill="1" applyBorder="1" applyAlignment="1">
      <alignment horizontal="left" indent="1"/>
    </xf>
    <xf numFmtId="0" fontId="14" fillId="2" borderId="66" xfId="0" applyFont="1" applyFill="1" applyBorder="1" applyAlignment="1">
      <alignment horizontal="left" indent="1"/>
    </xf>
    <xf numFmtId="0" fontId="14" fillId="2" borderId="67" xfId="0" applyFont="1" applyFill="1" applyBorder="1" applyAlignment="1">
      <alignment horizontal="left" indent="1"/>
    </xf>
    <xf numFmtId="0" fontId="14" fillId="2" borderId="68" xfId="0" applyFont="1" applyFill="1" applyBorder="1" applyAlignment="1">
      <alignment horizontal="left" indent="1"/>
    </xf>
    <xf numFmtId="0" fontId="14" fillId="2" borderId="69" xfId="0" applyFont="1" applyFill="1" applyBorder="1" applyAlignment="1">
      <alignment horizontal="left" indent="1"/>
    </xf>
    <xf numFmtId="0" fontId="14" fillId="2" borderId="70" xfId="0" applyFont="1" applyFill="1" applyBorder="1" applyAlignment="1">
      <alignment horizontal="left" indent="1"/>
    </xf>
    <xf numFmtId="0" fontId="14" fillId="2" borderId="48" xfId="0" applyFont="1" applyFill="1" applyBorder="1" applyAlignment="1">
      <alignment horizontal="left" indent="1"/>
    </xf>
    <xf numFmtId="0" fontId="14" fillId="2" borderId="63" xfId="0" applyFont="1" applyFill="1" applyBorder="1" applyAlignment="1">
      <alignment horizontal="left" indent="1"/>
    </xf>
    <xf numFmtId="0" fontId="14" fillId="2" borderId="64" xfId="0" applyFont="1" applyFill="1" applyBorder="1" applyAlignment="1">
      <alignment horizontal="left" indent="1"/>
    </xf>
    <xf numFmtId="0" fontId="14" fillId="2" borderId="31" xfId="0" applyFont="1" applyFill="1" applyBorder="1" applyAlignment="1">
      <alignment horizontal="left" indent="1"/>
    </xf>
    <xf numFmtId="0" fontId="14" fillId="2" borderId="32" xfId="0" applyFont="1" applyFill="1" applyBorder="1" applyAlignment="1">
      <alignment horizontal="left" indent="1"/>
    </xf>
    <xf numFmtId="0" fontId="16" fillId="0" borderId="3" xfId="0" applyFont="1" applyBorder="1"/>
    <xf numFmtId="0" fontId="16" fillId="0" borderId="0" xfId="0" applyFont="1"/>
    <xf numFmtId="0" fontId="16" fillId="0" borderId="71" xfId="0" applyFont="1" applyBorder="1"/>
    <xf numFmtId="0" fontId="14" fillId="0" borderId="3" xfId="0" applyFont="1" applyBorder="1"/>
    <xf numFmtId="0" fontId="14" fillId="0" borderId="0" xfId="0" applyFont="1"/>
    <xf numFmtId="44" fontId="19" fillId="0" borderId="83" xfId="0" applyNumberFormat="1" applyFont="1" applyBorder="1" applyAlignment="1">
      <alignment horizontal="center"/>
    </xf>
    <xf numFmtId="44" fontId="19" fillId="0" borderId="84" xfId="0" applyNumberFormat="1" applyFont="1" applyBorder="1" applyAlignment="1">
      <alignment horizontal="center"/>
    </xf>
    <xf numFmtId="0" fontId="8" fillId="0" borderId="35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6" fillId="3" borderId="40" xfId="0" applyFont="1" applyFill="1" applyBorder="1" applyAlignment="1">
      <alignment horizontal="left" indent="1"/>
    </xf>
    <xf numFmtId="0" fontId="6" fillId="3" borderId="16" xfId="0" applyFont="1" applyFill="1" applyBorder="1" applyAlignment="1">
      <alignment horizontal="left" indent="1"/>
    </xf>
    <xf numFmtId="0" fontId="6" fillId="3" borderId="41" xfId="0" applyFont="1" applyFill="1" applyBorder="1" applyAlignment="1">
      <alignment horizontal="left" indent="1"/>
    </xf>
    <xf numFmtId="0" fontId="6" fillId="3" borderId="9" xfId="0" applyFont="1" applyFill="1" applyBorder="1" applyAlignment="1">
      <alignment horizontal="left" indent="1"/>
    </xf>
    <xf numFmtId="0" fontId="6" fillId="3" borderId="41" xfId="0" applyFont="1" applyFill="1" applyBorder="1" applyAlignment="1" applyProtection="1">
      <alignment horizontal="left" indent="1"/>
      <protection locked="0"/>
    </xf>
    <xf numFmtId="0" fontId="6" fillId="3" borderId="9" xfId="0" applyFont="1" applyFill="1" applyBorder="1" applyAlignment="1" applyProtection="1">
      <alignment horizontal="left" indent="1"/>
      <protection locked="0"/>
    </xf>
    <xf numFmtId="0" fontId="14" fillId="3" borderId="41" xfId="0" applyFont="1" applyFill="1" applyBorder="1" applyAlignment="1" applyProtection="1">
      <alignment horizontal="left" indent="1"/>
      <protection locked="0"/>
    </xf>
    <xf numFmtId="0" fontId="14" fillId="3" borderId="9" xfId="0" applyFont="1" applyFill="1" applyBorder="1" applyAlignment="1" applyProtection="1">
      <alignment horizontal="left" indent="1"/>
      <protection locked="0"/>
    </xf>
    <xf numFmtId="0" fontId="14" fillId="3" borderId="42" xfId="0" applyFont="1" applyFill="1" applyBorder="1" applyAlignment="1" applyProtection="1">
      <alignment horizontal="left" indent="1"/>
      <protection locked="0"/>
    </xf>
    <xf numFmtId="0" fontId="14" fillId="3" borderId="11" xfId="0" applyFont="1" applyFill="1" applyBorder="1" applyAlignment="1" applyProtection="1">
      <alignment horizontal="left" indent="1"/>
      <protection locked="0"/>
    </xf>
    <xf numFmtId="0" fontId="14" fillId="0" borderId="46" xfId="0" applyFont="1" applyBorder="1"/>
    <xf numFmtId="0" fontId="14" fillId="0" borderId="31" xfId="0" applyFont="1" applyBorder="1"/>
    <xf numFmtId="0" fontId="6" fillId="0" borderId="3" xfId="0" applyFont="1" applyBorder="1"/>
    <xf numFmtId="0" fontId="16" fillId="0" borderId="15" xfId="0" applyFont="1" applyBorder="1"/>
    <xf numFmtId="44" fontId="19" fillId="0" borderId="86" xfId="0" applyNumberFormat="1" applyFont="1" applyBorder="1" applyAlignment="1">
      <alignment horizontal="center"/>
    </xf>
    <xf numFmtId="44" fontId="19" fillId="0" borderId="87" xfId="0" applyNumberFormat="1" applyFont="1" applyBorder="1" applyAlignment="1">
      <alignment horizontal="center"/>
    </xf>
    <xf numFmtId="0" fontId="8" fillId="0" borderId="85" xfId="0" applyFont="1" applyBorder="1" applyAlignment="1">
      <alignment horizontal="right"/>
    </xf>
    <xf numFmtId="0" fontId="14" fillId="3" borderId="80" xfId="0" applyFont="1" applyFill="1" applyBorder="1" applyAlignment="1" applyProtection="1">
      <alignment horizontal="left" indent="1"/>
      <protection locked="0"/>
    </xf>
    <xf numFmtId="0" fontId="14" fillId="3" borderId="13" xfId="0" applyFont="1" applyFill="1" applyBorder="1" applyAlignment="1" applyProtection="1">
      <alignment horizontal="left" indent="1"/>
      <protection locked="0"/>
    </xf>
    <xf numFmtId="0" fontId="14" fillId="3" borderId="85" xfId="0" applyFont="1" applyFill="1" applyBorder="1" applyAlignment="1" applyProtection="1">
      <alignment horizontal="left" inden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opLeftCell="A19" zoomScale="110" zoomScaleNormal="110" workbookViewId="0">
      <selection activeCell="H12" sqref="H12"/>
    </sheetView>
  </sheetViews>
  <sheetFormatPr defaultColWidth="8.85546875" defaultRowHeight="12.75" x14ac:dyDescent="0.2"/>
  <cols>
    <col min="1" max="1" width="6" bestFit="1" customWidth="1"/>
    <col min="2" max="2" width="20.28515625" bestFit="1" customWidth="1"/>
    <col min="3" max="3" width="10" style="78" bestFit="1" customWidth="1"/>
    <col min="4" max="4" width="7" style="31" bestFit="1" customWidth="1"/>
    <col min="5" max="5" width="6.7109375" style="31" bestFit="1" customWidth="1"/>
    <col min="6" max="6" width="9" customWidth="1"/>
    <col min="7" max="7" width="17.42578125" bestFit="1" customWidth="1"/>
    <col min="8" max="8" width="19.28515625" style="93" bestFit="1" customWidth="1"/>
    <col min="9" max="9" width="13.7109375" style="31" bestFit="1" customWidth="1"/>
    <col min="10" max="10" width="12" bestFit="1" customWidth="1"/>
    <col min="11" max="11" width="14.5703125" hidden="1" customWidth="1"/>
    <col min="12" max="12" width="5.85546875" hidden="1" customWidth="1"/>
    <col min="13" max="13" width="11.28515625" hidden="1" customWidth="1"/>
    <col min="14" max="14" width="10.28515625" hidden="1" customWidth="1"/>
    <col min="15" max="15" width="8.85546875" hidden="1" customWidth="1"/>
  </cols>
  <sheetData>
    <row r="1" spans="1:15" ht="29.25" customHeight="1" x14ac:dyDescent="0.2">
      <c r="A1" s="187" t="s">
        <v>0</v>
      </c>
      <c r="B1" s="187"/>
      <c r="C1" s="187"/>
      <c r="D1" s="187"/>
      <c r="E1" s="187"/>
      <c r="F1" s="187"/>
      <c r="G1" s="187"/>
      <c r="H1" s="187"/>
      <c r="I1" s="105"/>
    </row>
    <row r="2" spans="1:15" ht="37.5" customHeight="1" x14ac:dyDescent="0.25">
      <c r="A2" s="50"/>
      <c r="B2" s="50"/>
      <c r="C2" s="66"/>
      <c r="D2" s="50"/>
      <c r="E2" s="50"/>
      <c r="F2" s="104" t="s">
        <v>1</v>
      </c>
      <c r="G2" s="56" t="s">
        <v>2</v>
      </c>
      <c r="H2" s="79" t="s">
        <v>3</v>
      </c>
      <c r="I2" s="98" t="s">
        <v>4</v>
      </c>
      <c r="J2" s="99" t="s">
        <v>5</v>
      </c>
    </row>
    <row r="3" spans="1:15" ht="20.45" customHeight="1" x14ac:dyDescent="0.25">
      <c r="A3" s="51" t="s">
        <v>6</v>
      </c>
      <c r="B3" s="188" t="s">
        <v>7</v>
      </c>
      <c r="C3" s="188"/>
      <c r="D3" s="52"/>
      <c r="E3" s="52"/>
      <c r="F3" s="55">
        <v>2080</v>
      </c>
      <c r="G3" s="103">
        <v>129200</v>
      </c>
      <c r="H3" s="57">
        <f>SUM(G3/12)</f>
        <v>10766.666666666666</v>
      </c>
      <c r="I3" s="97">
        <f>G3/F3</f>
        <v>62.115384615384613</v>
      </c>
      <c r="J3" s="100" t="s">
        <v>8</v>
      </c>
      <c r="K3" s="106" t="s">
        <v>9</v>
      </c>
      <c r="L3" s="106" t="s">
        <v>10</v>
      </c>
      <c r="M3" s="106" t="s">
        <v>11</v>
      </c>
      <c r="N3" s="106" t="s">
        <v>12</v>
      </c>
    </row>
    <row r="4" spans="1:15" x14ac:dyDescent="0.2">
      <c r="A4" s="53"/>
      <c r="B4" s="189"/>
      <c r="C4" s="189"/>
      <c r="D4" s="189"/>
      <c r="E4" s="54"/>
      <c r="F4" s="53"/>
      <c r="G4" s="53"/>
      <c r="H4" s="107"/>
      <c r="I4" s="108"/>
      <c r="J4" s="62"/>
      <c r="K4" s="109">
        <v>18.760000000000002</v>
      </c>
      <c r="L4">
        <v>2080</v>
      </c>
      <c r="M4" s="95">
        <f>SUM(K4*L4)</f>
        <v>39020.800000000003</v>
      </c>
      <c r="N4" s="95">
        <f>SUM(M4/12)</f>
        <v>3251.7333333333336</v>
      </c>
      <c r="O4" s="110" t="s">
        <v>13</v>
      </c>
    </row>
    <row r="5" spans="1:15" ht="26.25" customHeight="1" thickBot="1" x14ac:dyDescent="0.25">
      <c r="A5" s="45" t="s">
        <v>14</v>
      </c>
      <c r="B5" s="46" t="s">
        <v>15</v>
      </c>
      <c r="C5" s="67" t="s">
        <v>16</v>
      </c>
      <c r="D5" s="47" t="s">
        <v>17</v>
      </c>
      <c r="E5" s="48" t="s">
        <v>18</v>
      </c>
      <c r="F5" s="48" t="s">
        <v>14</v>
      </c>
      <c r="G5" s="49" t="s">
        <v>15</v>
      </c>
      <c r="H5" s="80" t="s">
        <v>16</v>
      </c>
      <c r="I5" s="58" t="s">
        <v>19</v>
      </c>
      <c r="J5" s="62" t="s">
        <v>5</v>
      </c>
      <c r="K5" s="78">
        <f>SUM(M5/L5)</f>
        <v>23.91826923076923</v>
      </c>
      <c r="L5">
        <v>2080</v>
      </c>
      <c r="M5" s="78">
        <v>49750</v>
      </c>
      <c r="N5" s="95">
        <f>SUM(M5/12)</f>
        <v>4145.833333333333</v>
      </c>
      <c r="O5" s="110" t="s">
        <v>20</v>
      </c>
    </row>
    <row r="6" spans="1:15" ht="14.25" thickTop="1" thickBot="1" x14ac:dyDescent="0.25">
      <c r="A6" s="192" t="s">
        <v>21</v>
      </c>
      <c r="B6" s="193"/>
      <c r="C6" s="7">
        <f>SUM(C7:C9)</f>
        <v>449</v>
      </c>
      <c r="D6" s="111"/>
      <c r="E6" s="111"/>
      <c r="F6" s="194" t="s">
        <v>22</v>
      </c>
      <c r="G6" s="195"/>
      <c r="H6" s="34">
        <f>SUM(H7:H14)</f>
        <v>329</v>
      </c>
      <c r="I6" s="112"/>
      <c r="J6" s="62"/>
    </row>
    <row r="7" spans="1:15" x14ac:dyDescent="0.2">
      <c r="A7" s="17"/>
      <c r="B7" s="33" t="s">
        <v>23</v>
      </c>
      <c r="C7" s="68"/>
      <c r="D7" s="113" t="s">
        <v>8</v>
      </c>
      <c r="E7" s="114"/>
      <c r="F7" s="39"/>
      <c r="G7" s="16" t="s">
        <v>24</v>
      </c>
      <c r="H7" s="82" t="s">
        <v>8</v>
      </c>
      <c r="I7" s="115"/>
      <c r="J7" s="62"/>
    </row>
    <row r="8" spans="1:15" x14ac:dyDescent="0.2">
      <c r="A8" s="8"/>
      <c r="B8" s="9" t="s">
        <v>25</v>
      </c>
      <c r="C8" s="69">
        <v>183</v>
      </c>
      <c r="D8" s="116"/>
      <c r="E8" s="117"/>
      <c r="F8" s="40"/>
      <c r="G8" s="11" t="s">
        <v>26</v>
      </c>
      <c r="H8" s="81">
        <v>300</v>
      </c>
      <c r="I8" s="118"/>
      <c r="J8" s="62"/>
    </row>
    <row r="9" spans="1:15" ht="13.5" thickBot="1" x14ac:dyDescent="0.25">
      <c r="A9" s="36"/>
      <c r="B9" s="32" t="s">
        <v>27</v>
      </c>
      <c r="C9" s="70">
        <v>266</v>
      </c>
      <c r="D9" s="119"/>
      <c r="E9" s="120"/>
      <c r="F9" s="40"/>
      <c r="G9" s="11" t="s">
        <v>28</v>
      </c>
      <c r="H9" s="81"/>
      <c r="I9" s="118"/>
      <c r="J9" s="62"/>
    </row>
    <row r="10" spans="1:15" ht="13.5" thickBot="1" x14ac:dyDescent="0.25">
      <c r="A10" s="198" t="s">
        <v>29</v>
      </c>
      <c r="B10" s="198"/>
      <c r="C10" s="35">
        <f>SUM(C11:C17)</f>
        <v>410</v>
      </c>
      <c r="D10" s="121"/>
      <c r="E10" s="111"/>
      <c r="F10" s="40"/>
      <c r="G10" s="11" t="s">
        <v>30</v>
      </c>
      <c r="H10" s="81"/>
      <c r="I10" s="118"/>
      <c r="J10" s="62"/>
    </row>
    <row r="11" spans="1:15" x14ac:dyDescent="0.2">
      <c r="A11" s="17"/>
      <c r="B11" s="16" t="s">
        <v>31</v>
      </c>
      <c r="C11" s="68"/>
      <c r="D11" s="113"/>
      <c r="E11" s="114"/>
      <c r="F11" s="40"/>
      <c r="G11" s="14" t="s">
        <v>32</v>
      </c>
      <c r="H11" s="81">
        <v>29</v>
      </c>
      <c r="I11" s="118"/>
      <c r="J11" s="62"/>
    </row>
    <row r="12" spans="1:15" x14ac:dyDescent="0.2">
      <c r="A12" s="8"/>
      <c r="B12" s="11" t="s">
        <v>33</v>
      </c>
      <c r="C12" s="69">
        <v>225</v>
      </c>
      <c r="D12" s="116"/>
      <c r="E12" s="117"/>
      <c r="F12" s="40"/>
      <c r="G12" s="11" t="s">
        <v>34</v>
      </c>
      <c r="H12" s="81"/>
      <c r="I12" s="118"/>
      <c r="J12" s="62"/>
    </row>
    <row r="13" spans="1:15" x14ac:dyDescent="0.2">
      <c r="A13" s="8"/>
      <c r="B13" s="11" t="s">
        <v>35</v>
      </c>
      <c r="C13" s="69" t="s">
        <v>8</v>
      </c>
      <c r="D13" s="116"/>
      <c r="E13" s="117"/>
      <c r="F13" s="40"/>
      <c r="G13" s="20" t="s">
        <v>36</v>
      </c>
      <c r="H13" s="81" t="s">
        <v>8</v>
      </c>
      <c r="I13" s="118"/>
      <c r="J13" s="62"/>
    </row>
    <row r="14" spans="1:15" ht="13.5" thickBot="1" x14ac:dyDescent="0.25">
      <c r="A14" s="8"/>
      <c r="B14" s="11" t="s">
        <v>37</v>
      </c>
      <c r="C14" s="69">
        <v>40</v>
      </c>
      <c r="D14" s="116"/>
      <c r="E14" s="117"/>
      <c r="F14" s="41"/>
      <c r="G14" s="38" t="s">
        <v>38</v>
      </c>
      <c r="H14" s="102" t="s">
        <v>8</v>
      </c>
      <c r="I14" s="118"/>
      <c r="J14" s="62"/>
    </row>
    <row r="15" spans="1:15" ht="13.5" thickBot="1" x14ac:dyDescent="0.25">
      <c r="A15" s="8"/>
      <c r="B15" s="11" t="s">
        <v>39</v>
      </c>
      <c r="C15" s="69">
        <v>55</v>
      </c>
      <c r="D15" s="116"/>
      <c r="E15" s="116"/>
      <c r="F15" s="196" t="s">
        <v>40</v>
      </c>
      <c r="G15" s="197"/>
      <c r="H15" s="44">
        <f>SUM(H16:H21)</f>
        <v>1100</v>
      </c>
      <c r="I15" s="118"/>
      <c r="J15" s="62"/>
    </row>
    <row r="16" spans="1:15" x14ac:dyDescent="0.2">
      <c r="A16" s="8"/>
      <c r="B16" s="11" t="s">
        <v>41</v>
      </c>
      <c r="C16" s="69">
        <v>90</v>
      </c>
      <c r="D16" s="116"/>
      <c r="E16" s="116"/>
      <c r="F16" s="33"/>
      <c r="G16" s="16" t="s">
        <v>42</v>
      </c>
      <c r="H16" s="82">
        <v>800</v>
      </c>
      <c r="I16" s="118"/>
      <c r="J16" s="62"/>
    </row>
    <row r="17" spans="1:11" ht="13.5" thickBot="1" x14ac:dyDescent="0.25">
      <c r="A17" s="10"/>
      <c r="B17" s="12"/>
      <c r="C17" s="70"/>
      <c r="D17" s="119"/>
      <c r="E17" s="122"/>
      <c r="F17" s="9"/>
      <c r="G17" s="11" t="s">
        <v>43</v>
      </c>
      <c r="H17" s="81"/>
      <c r="I17" s="118"/>
      <c r="J17" s="62"/>
    </row>
    <row r="18" spans="1:11" ht="13.5" thickBot="1" x14ac:dyDescent="0.25">
      <c r="A18" s="199" t="s">
        <v>44</v>
      </c>
      <c r="B18" s="200"/>
      <c r="C18" s="13">
        <f>SUM(C19:C22)</f>
        <v>950</v>
      </c>
      <c r="D18" s="123">
        <f>SUM(D19:D22)</f>
        <v>0</v>
      </c>
      <c r="E18" s="124"/>
      <c r="F18" s="9"/>
      <c r="G18" s="11" t="s">
        <v>45</v>
      </c>
      <c r="H18" s="81"/>
      <c r="I18" s="118"/>
      <c r="J18" s="62"/>
    </row>
    <row r="19" spans="1:11" x14ac:dyDescent="0.2">
      <c r="A19" s="17"/>
      <c r="B19" s="16" t="s">
        <v>46</v>
      </c>
      <c r="C19" s="68">
        <v>950</v>
      </c>
      <c r="D19" s="125"/>
      <c r="E19" s="126"/>
      <c r="F19" s="9"/>
      <c r="G19" s="11" t="s">
        <v>47</v>
      </c>
      <c r="H19" s="81">
        <v>300</v>
      </c>
      <c r="I19" s="118"/>
      <c r="J19" s="62"/>
    </row>
    <row r="20" spans="1:11" x14ac:dyDescent="0.2">
      <c r="A20" s="8"/>
      <c r="B20" s="14" t="s">
        <v>48</v>
      </c>
      <c r="C20" s="69"/>
      <c r="D20" s="117"/>
      <c r="E20" s="116"/>
      <c r="F20" s="9"/>
      <c r="G20" s="9"/>
      <c r="H20" s="81"/>
      <c r="I20" s="118"/>
      <c r="J20" s="62"/>
    </row>
    <row r="21" spans="1:11" ht="13.5" thickBot="1" x14ac:dyDescent="0.25">
      <c r="A21" s="8"/>
      <c r="B21" s="11" t="s">
        <v>49</v>
      </c>
      <c r="C21" s="69"/>
      <c r="D21" s="120"/>
      <c r="E21" s="122"/>
      <c r="F21" s="37"/>
      <c r="G21" s="37"/>
      <c r="H21" s="127"/>
      <c r="I21" s="118"/>
      <c r="J21" s="62"/>
    </row>
    <row r="22" spans="1:11" ht="13.5" thickBot="1" x14ac:dyDescent="0.25">
      <c r="A22" s="10"/>
      <c r="B22" s="11" t="s">
        <v>50</v>
      </c>
      <c r="C22" s="71" t="s">
        <v>8</v>
      </c>
      <c r="D22" s="128"/>
      <c r="E22" s="129"/>
      <c r="F22" s="201" t="s">
        <v>22</v>
      </c>
      <c r="G22" s="202"/>
      <c r="H22" s="44">
        <f>SUM(H23:H30)</f>
        <v>300</v>
      </c>
      <c r="I22" s="118"/>
      <c r="J22" s="62"/>
    </row>
    <row r="23" spans="1:11" ht="13.5" thickBot="1" x14ac:dyDescent="0.25">
      <c r="A23" s="183" t="s">
        <v>51</v>
      </c>
      <c r="B23" s="173"/>
      <c r="C23" s="42">
        <f>SUM(C24:C32)</f>
        <v>2065.2399999999998</v>
      </c>
      <c r="D23" s="130"/>
      <c r="E23" s="131"/>
      <c r="F23" s="21"/>
      <c r="G23" s="16" t="s">
        <v>52</v>
      </c>
      <c r="H23" s="82">
        <v>300</v>
      </c>
      <c r="I23" s="118"/>
      <c r="J23" s="62"/>
    </row>
    <row r="24" spans="1:11" x14ac:dyDescent="0.2">
      <c r="A24" s="15"/>
      <c r="B24" s="16" t="s">
        <v>53</v>
      </c>
      <c r="C24" s="72">
        <v>500</v>
      </c>
      <c r="D24" s="125"/>
      <c r="E24" s="126"/>
      <c r="F24" s="9"/>
      <c r="G24" s="11" t="s">
        <v>54</v>
      </c>
      <c r="H24" s="81" t="s">
        <v>8</v>
      </c>
      <c r="I24" s="118"/>
      <c r="J24" s="62"/>
    </row>
    <row r="25" spans="1:11" x14ac:dyDescent="0.2">
      <c r="A25" s="8"/>
      <c r="B25" s="11" t="s">
        <v>55</v>
      </c>
      <c r="C25" s="73">
        <v>416.04</v>
      </c>
      <c r="D25" s="116"/>
      <c r="E25" s="116"/>
      <c r="F25" s="9"/>
      <c r="G25" s="11" t="s">
        <v>56</v>
      </c>
      <c r="H25" s="81" t="s">
        <v>8</v>
      </c>
      <c r="I25" s="118"/>
      <c r="J25" s="62"/>
    </row>
    <row r="26" spans="1:11" x14ac:dyDescent="0.2">
      <c r="A26" s="8"/>
      <c r="B26" s="11" t="s">
        <v>57</v>
      </c>
      <c r="C26" s="69">
        <v>314.2</v>
      </c>
      <c r="D26" s="116"/>
      <c r="E26" s="116"/>
      <c r="F26" s="9"/>
      <c r="G26" s="11" t="s">
        <v>58</v>
      </c>
      <c r="H26" s="81">
        <v>0</v>
      </c>
      <c r="I26" s="118"/>
      <c r="J26" s="62"/>
    </row>
    <row r="27" spans="1:11" x14ac:dyDescent="0.2">
      <c r="A27" s="8"/>
      <c r="B27" s="11" t="s">
        <v>59</v>
      </c>
      <c r="C27" s="69">
        <v>525</v>
      </c>
      <c r="D27" s="116"/>
      <c r="E27" s="116"/>
      <c r="F27" s="9"/>
      <c r="G27" s="11" t="s">
        <v>60</v>
      </c>
      <c r="H27" s="81" t="s">
        <v>8</v>
      </c>
      <c r="I27" s="118"/>
      <c r="J27" s="62"/>
    </row>
    <row r="28" spans="1:11" x14ac:dyDescent="0.2">
      <c r="A28" s="8"/>
      <c r="B28" s="11" t="s">
        <v>61</v>
      </c>
      <c r="C28" s="69">
        <v>250</v>
      </c>
      <c r="D28" s="116"/>
      <c r="E28" s="116"/>
      <c r="F28" s="9"/>
      <c r="G28" s="11" t="s">
        <v>62</v>
      </c>
      <c r="H28" s="81"/>
      <c r="I28" s="118"/>
      <c r="J28" s="62"/>
    </row>
    <row r="29" spans="1:11" x14ac:dyDescent="0.2">
      <c r="A29" s="8"/>
      <c r="B29" s="11" t="s">
        <v>63</v>
      </c>
      <c r="C29" s="69" t="s">
        <v>8</v>
      </c>
      <c r="D29" s="116"/>
      <c r="E29" s="116"/>
      <c r="F29" s="9"/>
      <c r="G29" s="14" t="s">
        <v>64</v>
      </c>
      <c r="H29" s="81" t="s">
        <v>8</v>
      </c>
      <c r="I29" s="118"/>
      <c r="J29" s="62"/>
    </row>
    <row r="30" spans="1:11" ht="13.5" thickBot="1" x14ac:dyDescent="0.25">
      <c r="A30" s="8"/>
      <c r="B30" s="14" t="s">
        <v>65</v>
      </c>
      <c r="C30" s="69">
        <v>50</v>
      </c>
      <c r="D30" s="116"/>
      <c r="E30" s="116"/>
      <c r="F30" s="9"/>
      <c r="G30" s="9"/>
      <c r="H30" s="127"/>
      <c r="I30" s="118"/>
      <c r="J30" s="62"/>
    </row>
    <row r="31" spans="1:11" ht="16.7" customHeight="1" thickBot="1" x14ac:dyDescent="0.25">
      <c r="A31" s="8"/>
      <c r="B31" s="11" t="s">
        <v>66</v>
      </c>
      <c r="C31" s="69">
        <v>10</v>
      </c>
      <c r="D31" s="116"/>
      <c r="E31" s="116"/>
      <c r="F31" s="190" t="s">
        <v>67</v>
      </c>
      <c r="G31" s="191"/>
      <c r="H31" s="83">
        <f>C6+C10+C18+C23+C33+C41+H6+H15+H22</f>
        <v>6539.24</v>
      </c>
      <c r="I31" s="59"/>
      <c r="J31" s="63" t="e">
        <f>J3*2</f>
        <v>#VALUE!</v>
      </c>
      <c r="K31" s="1" t="e">
        <f>J31/2</f>
        <v>#VALUE!</v>
      </c>
    </row>
    <row r="32" spans="1:11" ht="13.5" thickBot="1" x14ac:dyDescent="0.25">
      <c r="A32" s="10"/>
      <c r="B32" s="12"/>
      <c r="C32" s="70"/>
      <c r="D32" s="119"/>
      <c r="E32" s="122"/>
      <c r="F32" s="174" t="s">
        <v>68</v>
      </c>
      <c r="G32" s="175"/>
      <c r="H32" s="84"/>
      <c r="I32" s="60"/>
      <c r="J32" s="64"/>
      <c r="K32" s="3"/>
    </row>
    <row r="33" spans="1:11" ht="13.5" thickBot="1" x14ac:dyDescent="0.25">
      <c r="A33" s="172" t="s">
        <v>69</v>
      </c>
      <c r="B33" s="173"/>
      <c r="C33" s="94">
        <f>SUM(C34:C40)</f>
        <v>636</v>
      </c>
      <c r="D33" s="132"/>
      <c r="E33" s="133"/>
      <c r="F33" s="22"/>
      <c r="G33" s="6"/>
      <c r="H33" s="134"/>
      <c r="I33" s="59">
        <f>H31*I41</f>
        <v>1177.0631999999998</v>
      </c>
      <c r="J33" s="64"/>
      <c r="K33" s="2"/>
    </row>
    <row r="34" spans="1:11" ht="13.5" thickBot="1" x14ac:dyDescent="0.25">
      <c r="A34" s="17"/>
      <c r="B34" s="16" t="s">
        <v>70</v>
      </c>
      <c r="C34" s="74"/>
      <c r="D34" s="135"/>
      <c r="E34" s="126"/>
      <c r="F34" s="181" t="s">
        <v>71</v>
      </c>
      <c r="G34" s="182"/>
      <c r="H34" s="85">
        <f>J34/80</f>
        <v>48.226894999999999</v>
      </c>
      <c r="I34" s="59">
        <f>H31+I33</f>
        <v>7716.3031999999994</v>
      </c>
      <c r="J34" s="96">
        <f>I34/2</f>
        <v>3858.1515999999997</v>
      </c>
      <c r="K34" s="2"/>
    </row>
    <row r="35" spans="1:11" ht="13.5" thickBot="1" x14ac:dyDescent="0.25">
      <c r="A35" s="8"/>
      <c r="B35" s="11" t="s">
        <v>72</v>
      </c>
      <c r="C35" s="69"/>
      <c r="D35" s="136"/>
      <c r="E35" s="116"/>
      <c r="F35" s="23"/>
      <c r="G35" s="24"/>
      <c r="H35" s="134"/>
      <c r="I35" s="60"/>
      <c r="J35" s="64"/>
      <c r="K35" s="2"/>
    </row>
    <row r="36" spans="1:11" ht="13.5" thickBot="1" x14ac:dyDescent="0.25">
      <c r="A36" s="8"/>
      <c r="B36" s="11" t="s">
        <v>73</v>
      </c>
      <c r="C36" s="69">
        <v>300</v>
      </c>
      <c r="D36" s="116"/>
      <c r="E36" s="116"/>
      <c r="F36" s="186" t="s">
        <v>74</v>
      </c>
      <c r="G36" s="186"/>
      <c r="H36" s="86" t="s">
        <v>8</v>
      </c>
      <c r="I36" s="60">
        <v>6.2</v>
      </c>
      <c r="J36" s="64"/>
      <c r="K36" s="2"/>
    </row>
    <row r="37" spans="1:11" x14ac:dyDescent="0.2">
      <c r="A37" s="8"/>
      <c r="B37" s="11" t="s">
        <v>75</v>
      </c>
      <c r="C37" s="69">
        <v>236</v>
      </c>
      <c r="D37" s="116"/>
      <c r="E37" s="116"/>
      <c r="F37" s="25"/>
      <c r="G37" s="26"/>
      <c r="H37" s="87" t="s">
        <v>8</v>
      </c>
      <c r="I37" s="60">
        <v>1.45</v>
      </c>
      <c r="J37" s="64"/>
      <c r="K37" s="2" t="s">
        <v>76</v>
      </c>
    </row>
    <row r="38" spans="1:11" x14ac:dyDescent="0.2">
      <c r="A38" s="8"/>
      <c r="B38" s="11" t="s">
        <v>77</v>
      </c>
      <c r="C38" s="69">
        <v>100</v>
      </c>
      <c r="D38" s="116"/>
      <c r="E38" s="116"/>
      <c r="F38" s="27" t="s">
        <v>78</v>
      </c>
      <c r="G38" s="28"/>
      <c r="H38" s="137"/>
      <c r="I38" s="60">
        <v>15001500</v>
      </c>
      <c r="J38" s="64"/>
      <c r="K38" s="2"/>
    </row>
    <row r="39" spans="1:11" x14ac:dyDescent="0.2">
      <c r="A39" s="8"/>
      <c r="B39" s="11" t="s">
        <v>52</v>
      </c>
      <c r="C39" s="69"/>
      <c r="D39" s="116"/>
      <c r="E39" s="116"/>
      <c r="F39" s="27" t="s">
        <v>78</v>
      </c>
      <c r="G39" s="28"/>
      <c r="H39" s="137"/>
      <c r="I39" s="60">
        <v>3</v>
      </c>
      <c r="J39" s="64"/>
      <c r="K39" s="2"/>
    </row>
    <row r="40" spans="1:11" ht="13.5" thickBot="1" x14ac:dyDescent="0.25">
      <c r="A40" s="10"/>
      <c r="B40" s="11" t="s">
        <v>79</v>
      </c>
      <c r="C40" s="70" t="s">
        <v>8</v>
      </c>
      <c r="D40" s="138"/>
      <c r="E40" s="122"/>
      <c r="F40" s="27" t="s">
        <v>78</v>
      </c>
      <c r="G40" s="28"/>
      <c r="H40" s="137"/>
      <c r="I40" s="60">
        <v>2.25</v>
      </c>
      <c r="J40" s="64"/>
      <c r="K40" s="2"/>
    </row>
    <row r="41" spans="1:11" ht="13.5" thickBot="1" x14ac:dyDescent="0.25">
      <c r="A41" s="183" t="s">
        <v>80</v>
      </c>
      <c r="B41" s="173"/>
      <c r="C41" s="43">
        <f>SUM(C42:C47)</f>
        <v>300</v>
      </c>
      <c r="D41" s="139"/>
      <c r="E41" s="133"/>
      <c r="F41" s="27" t="s">
        <v>78</v>
      </c>
      <c r="G41" s="29"/>
      <c r="H41" s="137"/>
      <c r="I41" s="61">
        <v>0.18</v>
      </c>
      <c r="J41" s="64"/>
      <c r="K41" s="2"/>
    </row>
    <row r="42" spans="1:11" x14ac:dyDescent="0.2">
      <c r="A42" s="17"/>
      <c r="B42" s="11" t="s">
        <v>81</v>
      </c>
      <c r="C42" s="75" t="s">
        <v>8</v>
      </c>
      <c r="D42" s="140"/>
      <c r="E42" s="126"/>
      <c r="F42" s="27" t="s">
        <v>78</v>
      </c>
      <c r="G42" s="29"/>
      <c r="H42" s="137"/>
      <c r="I42" s="118"/>
      <c r="J42" s="62"/>
    </row>
    <row r="43" spans="1:11" x14ac:dyDescent="0.2">
      <c r="A43" s="8"/>
      <c r="B43" s="11" t="s">
        <v>82</v>
      </c>
      <c r="C43" s="69" t="s">
        <v>8</v>
      </c>
      <c r="D43" s="141"/>
      <c r="E43" s="116"/>
      <c r="F43" s="25"/>
      <c r="G43" s="26"/>
      <c r="H43" s="137"/>
      <c r="I43" s="105"/>
      <c r="J43" s="62"/>
    </row>
    <row r="44" spans="1:11" x14ac:dyDescent="0.2">
      <c r="A44" s="8"/>
      <c r="B44" s="11" t="s">
        <v>83</v>
      </c>
      <c r="C44" s="69"/>
      <c r="D44" s="116"/>
      <c r="E44" s="116"/>
      <c r="F44" s="22"/>
      <c r="G44" s="6"/>
      <c r="H44" s="137"/>
      <c r="I44" s="118"/>
      <c r="J44" s="62"/>
    </row>
    <row r="45" spans="1:11" ht="15" x14ac:dyDescent="0.2">
      <c r="A45" s="8"/>
      <c r="B45" s="11" t="s">
        <v>84</v>
      </c>
      <c r="C45" s="69" t="s">
        <v>8</v>
      </c>
      <c r="D45" s="116"/>
      <c r="E45" s="116"/>
      <c r="F45" s="179" t="s">
        <v>85</v>
      </c>
      <c r="G45" s="180"/>
      <c r="H45" s="88">
        <f>SUM(H3-H31)</f>
        <v>4227.4266666666663</v>
      </c>
      <c r="I45" s="118"/>
      <c r="J45" s="62"/>
    </row>
    <row r="46" spans="1:11" x14ac:dyDescent="0.2">
      <c r="A46" s="8"/>
      <c r="B46" s="14" t="s">
        <v>86</v>
      </c>
      <c r="C46" s="69">
        <v>300</v>
      </c>
      <c r="D46" s="117"/>
      <c r="E46" s="116"/>
      <c r="F46" s="22"/>
      <c r="G46" s="30" t="s">
        <v>87</v>
      </c>
      <c r="H46" s="137"/>
      <c r="I46" s="118"/>
      <c r="J46" s="62"/>
    </row>
    <row r="47" spans="1:11" ht="13.5" thickBot="1" x14ac:dyDescent="0.25">
      <c r="A47" s="18"/>
      <c r="B47" s="19" t="s">
        <v>88</v>
      </c>
      <c r="C47" s="76"/>
      <c r="D47" s="142"/>
      <c r="E47" s="116"/>
      <c r="F47" s="22"/>
      <c r="G47" s="6"/>
      <c r="H47" s="143"/>
      <c r="I47" s="118"/>
      <c r="J47" s="62"/>
    </row>
    <row r="48" spans="1:11" ht="14.25" customHeight="1" thickTop="1" thickBot="1" x14ac:dyDescent="0.25">
      <c r="A48" s="176" t="s">
        <v>89</v>
      </c>
      <c r="B48" s="177"/>
      <c r="C48" s="177"/>
      <c r="D48" s="178"/>
      <c r="E48" s="144"/>
      <c r="F48" s="184" t="s">
        <v>90</v>
      </c>
      <c r="G48" s="185"/>
      <c r="H48" s="89" t="s">
        <v>91</v>
      </c>
      <c r="I48" s="145"/>
      <c r="J48" s="62"/>
    </row>
    <row r="49" spans="1:10" ht="9.75" customHeight="1" x14ac:dyDescent="0.2">
      <c r="A49" s="224"/>
      <c r="B49" s="204"/>
      <c r="C49" s="204"/>
      <c r="D49" s="225"/>
      <c r="E49" s="5"/>
      <c r="F49" s="212"/>
      <c r="G49" s="213"/>
      <c r="H49" s="90"/>
      <c r="I49" s="118"/>
      <c r="J49" s="62"/>
    </row>
    <row r="50" spans="1:10" ht="9.75" customHeight="1" x14ac:dyDescent="0.2">
      <c r="A50" s="203"/>
      <c r="B50" s="204"/>
      <c r="C50" s="204"/>
      <c r="D50" s="205"/>
      <c r="E50" s="5"/>
      <c r="F50" s="214"/>
      <c r="G50" s="215"/>
      <c r="H50" s="91"/>
      <c r="I50" s="118"/>
      <c r="J50" s="62"/>
    </row>
    <row r="51" spans="1:10" ht="9.75" customHeight="1" x14ac:dyDescent="0.2">
      <c r="A51" s="203"/>
      <c r="B51" s="204"/>
      <c r="C51" s="204"/>
      <c r="D51" s="205"/>
      <c r="E51" s="5"/>
      <c r="F51" s="216"/>
      <c r="G51" s="217"/>
      <c r="H51" s="92"/>
      <c r="I51" s="118"/>
      <c r="J51" s="62"/>
    </row>
    <row r="52" spans="1:10" ht="9.75" customHeight="1" x14ac:dyDescent="0.2">
      <c r="A52" s="206"/>
      <c r="B52" s="207"/>
      <c r="C52" s="207"/>
      <c r="D52" s="207"/>
      <c r="E52" s="146"/>
      <c r="F52" s="216"/>
      <c r="G52" s="217"/>
      <c r="H52" s="92"/>
      <c r="I52" s="118"/>
      <c r="J52" s="62"/>
    </row>
    <row r="53" spans="1:10" ht="9.75" customHeight="1" x14ac:dyDescent="0.2">
      <c r="A53" s="206"/>
      <c r="B53" s="207"/>
      <c r="C53" s="207"/>
      <c r="D53" s="207"/>
      <c r="E53" s="146"/>
      <c r="F53" s="218"/>
      <c r="G53" s="219"/>
      <c r="H53" s="147"/>
      <c r="I53" s="118"/>
      <c r="J53" s="62"/>
    </row>
    <row r="54" spans="1:10" ht="9.75" customHeight="1" thickBot="1" x14ac:dyDescent="0.25">
      <c r="A54" s="206"/>
      <c r="B54" s="207"/>
      <c r="C54" s="207"/>
      <c r="D54" s="207"/>
      <c r="E54" s="148"/>
      <c r="F54" s="220"/>
      <c r="G54" s="221"/>
      <c r="H54" s="149"/>
      <c r="I54" s="150"/>
      <c r="J54" s="208">
        <f>-(H3 * 0.088)</f>
        <v>-947.46666666666658</v>
      </c>
    </row>
    <row r="55" spans="1:10" ht="13.15" customHeight="1" thickBot="1" x14ac:dyDescent="0.25">
      <c r="A55" s="222"/>
      <c r="B55" s="223"/>
      <c r="C55" s="223"/>
      <c r="D55" s="223"/>
      <c r="E55" s="151"/>
      <c r="F55" s="210" t="s">
        <v>92</v>
      </c>
      <c r="G55" s="210"/>
      <c r="H55" s="211"/>
      <c r="I55" s="101">
        <f>H45</f>
        <v>4227.4266666666663</v>
      </c>
      <c r="J55" s="209"/>
    </row>
    <row r="56" spans="1:10" x14ac:dyDescent="0.2">
      <c r="B56" s="4"/>
      <c r="C56" s="77"/>
      <c r="D56" s="152"/>
      <c r="E56" s="152"/>
      <c r="F56" s="4"/>
      <c r="G56" s="4"/>
      <c r="H56" s="153"/>
      <c r="I56" s="154"/>
    </row>
  </sheetData>
  <mergeCells count="34">
    <mergeCell ref="A51:D51"/>
    <mergeCell ref="A52:D52"/>
    <mergeCell ref="J54:J55"/>
    <mergeCell ref="F55:H55"/>
    <mergeCell ref="F49:G49"/>
    <mergeCell ref="F50:G50"/>
    <mergeCell ref="F51:G51"/>
    <mergeCell ref="F52:G52"/>
    <mergeCell ref="F53:G53"/>
    <mergeCell ref="F54:G54"/>
    <mergeCell ref="A53:D53"/>
    <mergeCell ref="A54:D54"/>
    <mergeCell ref="A55:D55"/>
    <mergeCell ref="A49:D49"/>
    <mergeCell ref="A50:D50"/>
    <mergeCell ref="A1:H1"/>
    <mergeCell ref="B3:C3"/>
    <mergeCell ref="B4:D4"/>
    <mergeCell ref="F31:G31"/>
    <mergeCell ref="A6:B6"/>
    <mergeCell ref="F6:G6"/>
    <mergeCell ref="F15:G15"/>
    <mergeCell ref="A10:B10"/>
    <mergeCell ref="A18:B18"/>
    <mergeCell ref="A23:B23"/>
    <mergeCell ref="F22:G22"/>
    <mergeCell ref="A33:B33"/>
    <mergeCell ref="F32:G32"/>
    <mergeCell ref="A48:D48"/>
    <mergeCell ref="F45:G45"/>
    <mergeCell ref="F34:G34"/>
    <mergeCell ref="A41:B41"/>
    <mergeCell ref="F48:G48"/>
    <mergeCell ref="F36:G36"/>
  </mergeCells>
  <phoneticPr fontId="9" type="noConversion"/>
  <pageMargins left="0.35" right="0.17" top="0.5" bottom="0.5" header="0.5" footer="0.5"/>
  <pageSetup scale="9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5"/>
  <sheetViews>
    <sheetView topLeftCell="A28" workbookViewId="0">
      <selection activeCell="H17" sqref="H17"/>
    </sheetView>
  </sheetViews>
  <sheetFormatPr defaultColWidth="8.85546875" defaultRowHeight="12.75" x14ac:dyDescent="0.2"/>
  <cols>
    <col min="1" max="1" width="5.42578125" customWidth="1"/>
    <col min="2" max="2" width="19.5703125" bestFit="1" customWidth="1"/>
    <col min="3" max="3" width="9.7109375" style="78" bestFit="1" customWidth="1"/>
    <col min="4" max="4" width="9.42578125" style="31" customWidth="1"/>
    <col min="5" max="5" width="7" style="31" customWidth="1"/>
    <col min="6" max="6" width="5.85546875" customWidth="1"/>
    <col min="7" max="7" width="17.140625" style="78" customWidth="1"/>
    <col min="8" max="8" width="19.42578125" style="93" customWidth="1"/>
    <col min="9" max="9" width="16.42578125" style="31" customWidth="1"/>
    <col min="10" max="10" width="11.85546875" bestFit="1" customWidth="1"/>
    <col min="14" max="14" width="11.28515625" bestFit="1" customWidth="1"/>
    <col min="15" max="15" width="10.28515625" bestFit="1" customWidth="1"/>
  </cols>
  <sheetData>
    <row r="1" spans="1:10" ht="15.75" x14ac:dyDescent="0.2">
      <c r="A1" s="187" t="s">
        <v>0</v>
      </c>
      <c r="B1" s="187"/>
      <c r="C1" s="187"/>
      <c r="D1" s="187"/>
      <c r="E1" s="187"/>
      <c r="F1" s="187"/>
      <c r="G1" s="187"/>
      <c r="H1" s="187"/>
      <c r="I1" s="105"/>
    </row>
    <row r="2" spans="1:10" ht="36" x14ac:dyDescent="0.25">
      <c r="A2" s="50"/>
      <c r="B2" s="50"/>
      <c r="C2" s="66"/>
      <c r="D2" s="50"/>
      <c r="E2" s="50"/>
      <c r="F2" s="104" t="s">
        <v>1</v>
      </c>
      <c r="G2" s="56" t="s">
        <v>2</v>
      </c>
      <c r="H2" s="79" t="s">
        <v>3</v>
      </c>
      <c r="I2" s="98" t="s">
        <v>4</v>
      </c>
      <c r="J2" s="99" t="s">
        <v>5</v>
      </c>
    </row>
    <row r="3" spans="1:10" ht="15.75" x14ac:dyDescent="0.25">
      <c r="A3" s="51" t="s">
        <v>6</v>
      </c>
      <c r="B3" s="188" t="s">
        <v>7</v>
      </c>
      <c r="C3" s="188"/>
      <c r="D3" s="52"/>
      <c r="E3" s="52"/>
      <c r="F3" s="55">
        <v>2080</v>
      </c>
      <c r="G3" s="103">
        <v>69200</v>
      </c>
      <c r="H3" s="57">
        <f>SUM(G3/12)</f>
        <v>5766.666666666667</v>
      </c>
      <c r="I3" s="97">
        <f>G3/F3</f>
        <v>33.269230769230766</v>
      </c>
      <c r="J3" s="100" t="s">
        <v>8</v>
      </c>
    </row>
    <row r="4" spans="1:10" x14ac:dyDescent="0.2">
      <c r="A4" s="53"/>
      <c r="B4" s="189"/>
      <c r="C4" s="189"/>
      <c r="D4" s="189"/>
      <c r="E4" s="54"/>
      <c r="F4" s="53"/>
      <c r="G4" s="53"/>
      <c r="H4" s="107"/>
      <c r="I4" s="108"/>
      <c r="J4" s="62"/>
    </row>
    <row r="5" spans="1:10" ht="22.5" x14ac:dyDescent="0.2">
      <c r="A5" s="45" t="s">
        <v>14</v>
      </c>
      <c r="B5" s="46" t="s">
        <v>15</v>
      </c>
      <c r="C5" s="67" t="s">
        <v>16</v>
      </c>
      <c r="D5" s="47" t="s">
        <v>17</v>
      </c>
      <c r="E5" s="48" t="s">
        <v>18</v>
      </c>
      <c r="F5" s="48" t="s">
        <v>14</v>
      </c>
      <c r="G5" s="49" t="s">
        <v>15</v>
      </c>
      <c r="H5" s="80" t="s">
        <v>16</v>
      </c>
      <c r="I5" s="58" t="s">
        <v>19</v>
      </c>
      <c r="J5" s="62" t="s">
        <v>5</v>
      </c>
    </row>
    <row r="6" spans="1:10" x14ac:dyDescent="0.2">
      <c r="A6" s="192" t="s">
        <v>21</v>
      </c>
      <c r="B6" s="193"/>
      <c r="C6" s="7">
        <f>SUM(C7:C9)</f>
        <v>449</v>
      </c>
      <c r="D6" s="111"/>
      <c r="E6" s="111"/>
      <c r="F6" s="194" t="s">
        <v>22</v>
      </c>
      <c r="G6" s="195"/>
      <c r="H6" s="34">
        <f>SUM(H7:H14)</f>
        <v>229</v>
      </c>
      <c r="I6" s="112"/>
      <c r="J6" s="62"/>
    </row>
    <row r="7" spans="1:10" x14ac:dyDescent="0.2">
      <c r="A7" s="17"/>
      <c r="B7" s="33" t="s">
        <v>23</v>
      </c>
      <c r="C7" s="68"/>
      <c r="D7" s="113" t="s">
        <v>8</v>
      </c>
      <c r="E7" s="114"/>
      <c r="F7" s="39"/>
      <c r="G7" s="16" t="s">
        <v>24</v>
      </c>
      <c r="H7" s="74" t="s">
        <v>8</v>
      </c>
      <c r="I7" s="115"/>
      <c r="J7" s="62"/>
    </row>
    <row r="8" spans="1:10" x14ac:dyDescent="0.2">
      <c r="A8" s="8"/>
      <c r="B8" s="9" t="s">
        <v>25</v>
      </c>
      <c r="C8" s="69">
        <v>183</v>
      </c>
      <c r="D8" s="116"/>
      <c r="E8" s="117"/>
      <c r="F8" s="40"/>
      <c r="G8" s="11" t="s">
        <v>26</v>
      </c>
      <c r="H8" s="69">
        <v>200</v>
      </c>
      <c r="I8" s="118"/>
      <c r="J8" s="62"/>
    </row>
    <row r="9" spans="1:10" x14ac:dyDescent="0.2">
      <c r="A9" s="36"/>
      <c r="B9" s="32" t="s">
        <v>27</v>
      </c>
      <c r="C9" s="70">
        <v>266</v>
      </c>
      <c r="D9" s="119"/>
      <c r="E9" s="120"/>
      <c r="F9" s="40"/>
      <c r="G9" s="11" t="s">
        <v>28</v>
      </c>
      <c r="H9" s="69"/>
      <c r="I9" s="118"/>
      <c r="J9" s="62"/>
    </row>
    <row r="10" spans="1:10" x14ac:dyDescent="0.2">
      <c r="A10" s="198" t="s">
        <v>29</v>
      </c>
      <c r="B10" s="198"/>
      <c r="C10" s="35">
        <f>SUM(C11:C17)</f>
        <v>410</v>
      </c>
      <c r="D10" s="121"/>
      <c r="E10" s="111"/>
      <c r="F10" s="40"/>
      <c r="G10" s="11" t="s">
        <v>30</v>
      </c>
      <c r="H10" s="69"/>
      <c r="I10" s="118"/>
      <c r="J10" s="62"/>
    </row>
    <row r="11" spans="1:10" x14ac:dyDescent="0.2">
      <c r="A11" s="17"/>
      <c r="B11" s="16" t="s">
        <v>31</v>
      </c>
      <c r="C11" s="68"/>
      <c r="D11" s="113"/>
      <c r="E11" s="114"/>
      <c r="F11" s="40"/>
      <c r="G11" s="14" t="s">
        <v>32</v>
      </c>
      <c r="H11" s="69">
        <v>29</v>
      </c>
      <c r="I11" s="118"/>
      <c r="J11" s="62"/>
    </row>
    <row r="12" spans="1:10" x14ac:dyDescent="0.2">
      <c r="A12" s="8"/>
      <c r="B12" s="11" t="s">
        <v>33</v>
      </c>
      <c r="C12" s="69">
        <v>225</v>
      </c>
      <c r="D12" s="116"/>
      <c r="E12" s="117"/>
      <c r="F12" s="40"/>
      <c r="G12" s="11" t="s">
        <v>34</v>
      </c>
      <c r="H12" s="69"/>
      <c r="I12" s="118"/>
      <c r="J12" s="62"/>
    </row>
    <row r="13" spans="1:10" x14ac:dyDescent="0.2">
      <c r="A13" s="8"/>
      <c r="B13" s="11" t="s">
        <v>35</v>
      </c>
      <c r="C13" s="69" t="s">
        <v>8</v>
      </c>
      <c r="D13" s="116"/>
      <c r="E13" s="117"/>
      <c r="F13" s="40"/>
      <c r="G13" s="20" t="s">
        <v>36</v>
      </c>
      <c r="H13" s="69" t="s">
        <v>8</v>
      </c>
      <c r="I13" s="118"/>
      <c r="J13" s="62"/>
    </row>
    <row r="14" spans="1:10" x14ac:dyDescent="0.2">
      <c r="A14" s="8"/>
      <c r="B14" s="11" t="s">
        <v>37</v>
      </c>
      <c r="C14" s="69">
        <v>40</v>
      </c>
      <c r="D14" s="116"/>
      <c r="E14" s="117"/>
      <c r="F14" s="41"/>
      <c r="G14" s="38" t="s">
        <v>38</v>
      </c>
      <c r="H14" s="70" t="s">
        <v>8</v>
      </c>
      <c r="I14" s="118"/>
      <c r="J14" s="62"/>
    </row>
    <row r="15" spans="1:10" x14ac:dyDescent="0.2">
      <c r="A15" s="8"/>
      <c r="B15" s="11" t="s">
        <v>39</v>
      </c>
      <c r="C15" s="69">
        <v>55</v>
      </c>
      <c r="D15" s="116"/>
      <c r="E15" s="116"/>
      <c r="F15" s="196" t="s">
        <v>40</v>
      </c>
      <c r="G15" s="197"/>
      <c r="H15" s="44">
        <f>SUM(H16:H21)</f>
        <v>1100</v>
      </c>
      <c r="I15" s="118"/>
      <c r="J15" s="62"/>
    </row>
    <row r="16" spans="1:10" x14ac:dyDescent="0.2">
      <c r="A16" s="8"/>
      <c r="B16" s="11" t="s">
        <v>41</v>
      </c>
      <c r="C16" s="69">
        <v>90</v>
      </c>
      <c r="D16" s="116"/>
      <c r="E16" s="116"/>
      <c r="F16" s="33"/>
      <c r="G16" s="16" t="s">
        <v>42</v>
      </c>
      <c r="H16" s="74">
        <v>800</v>
      </c>
      <c r="I16" s="118"/>
      <c r="J16" s="62"/>
    </row>
    <row r="17" spans="1:10" x14ac:dyDescent="0.2">
      <c r="A17" s="10"/>
      <c r="B17" s="12"/>
      <c r="C17" s="70"/>
      <c r="D17" s="119"/>
      <c r="E17" s="122"/>
      <c r="F17" s="9"/>
      <c r="G17" s="11" t="s">
        <v>43</v>
      </c>
      <c r="H17" s="69"/>
      <c r="I17" s="118"/>
      <c r="J17" s="62"/>
    </row>
    <row r="18" spans="1:10" x14ac:dyDescent="0.2">
      <c r="A18" s="199" t="s">
        <v>44</v>
      </c>
      <c r="B18" s="200"/>
      <c r="C18" s="13">
        <f>SUM(C19:C22)</f>
        <v>750</v>
      </c>
      <c r="D18" s="123">
        <f>SUM(D19:D22)</f>
        <v>0</v>
      </c>
      <c r="E18" s="124"/>
      <c r="F18" s="9"/>
      <c r="G18" s="11" t="s">
        <v>45</v>
      </c>
      <c r="H18" s="69"/>
      <c r="I18" s="118"/>
      <c r="J18" s="62"/>
    </row>
    <row r="19" spans="1:10" x14ac:dyDescent="0.2">
      <c r="A19" s="17"/>
      <c r="B19" s="16" t="s">
        <v>46</v>
      </c>
      <c r="C19" s="68">
        <v>750</v>
      </c>
      <c r="D19" s="125"/>
      <c r="E19" s="126"/>
      <c r="F19" s="9"/>
      <c r="G19" s="11" t="s">
        <v>47</v>
      </c>
      <c r="H19" s="69">
        <v>300</v>
      </c>
      <c r="I19" s="118"/>
      <c r="J19" s="62"/>
    </row>
    <row r="20" spans="1:10" x14ac:dyDescent="0.2">
      <c r="A20" s="8"/>
      <c r="B20" s="14" t="s">
        <v>48</v>
      </c>
      <c r="C20" s="69"/>
      <c r="D20" s="117"/>
      <c r="E20" s="116"/>
      <c r="F20" s="9"/>
      <c r="G20" s="9"/>
      <c r="H20" s="69"/>
      <c r="I20" s="118"/>
      <c r="J20" s="62"/>
    </row>
    <row r="21" spans="1:10" x14ac:dyDescent="0.2">
      <c r="A21" s="8"/>
      <c r="B21" s="11" t="s">
        <v>49</v>
      </c>
      <c r="C21" s="69"/>
      <c r="D21" s="120"/>
      <c r="E21" s="122"/>
      <c r="F21" s="37"/>
      <c r="G21" s="37"/>
      <c r="H21" s="155"/>
      <c r="I21" s="118"/>
      <c r="J21" s="62"/>
    </row>
    <row r="22" spans="1:10" x14ac:dyDescent="0.2">
      <c r="A22" s="10"/>
      <c r="B22" s="11" t="s">
        <v>50</v>
      </c>
      <c r="C22" s="71" t="s">
        <v>8</v>
      </c>
      <c r="D22" s="128"/>
      <c r="E22" s="129"/>
      <c r="F22" s="201" t="s">
        <v>22</v>
      </c>
      <c r="G22" s="202"/>
      <c r="H22" s="44">
        <f>SUM(H23:H30)</f>
        <v>300</v>
      </c>
      <c r="I22" s="118"/>
      <c r="J22" s="62"/>
    </row>
    <row r="23" spans="1:10" x14ac:dyDescent="0.2">
      <c r="A23" s="183" t="s">
        <v>51</v>
      </c>
      <c r="B23" s="173"/>
      <c r="C23" s="42">
        <f>SUM(C24:C32)</f>
        <v>1045</v>
      </c>
      <c r="D23" s="130"/>
      <c r="E23" s="131"/>
      <c r="F23" s="21"/>
      <c r="G23" s="16" t="s">
        <v>52</v>
      </c>
      <c r="H23" s="74">
        <v>300</v>
      </c>
      <c r="I23" s="118"/>
      <c r="J23" s="62"/>
    </row>
    <row r="24" spans="1:10" x14ac:dyDescent="0.2">
      <c r="A24" s="15"/>
      <c r="B24" s="16" t="s">
        <v>53</v>
      </c>
      <c r="C24" s="72">
        <v>500</v>
      </c>
      <c r="D24" s="125"/>
      <c r="E24" s="126"/>
      <c r="F24" s="9"/>
      <c r="G24" s="11" t="s">
        <v>54</v>
      </c>
      <c r="H24" s="69" t="s">
        <v>8</v>
      </c>
      <c r="I24" s="118"/>
      <c r="J24" s="62"/>
    </row>
    <row r="25" spans="1:10" x14ac:dyDescent="0.2">
      <c r="A25" s="8"/>
      <c r="B25" s="11" t="s">
        <v>55</v>
      </c>
      <c r="C25" s="73"/>
      <c r="D25" s="116"/>
      <c r="E25" s="116"/>
      <c r="F25" s="9"/>
      <c r="G25" s="11" t="s">
        <v>56</v>
      </c>
      <c r="H25" s="69" t="s">
        <v>8</v>
      </c>
      <c r="I25" s="118"/>
      <c r="J25" s="62"/>
    </row>
    <row r="26" spans="1:10" x14ac:dyDescent="0.2">
      <c r="A26" s="8"/>
      <c r="B26" s="11" t="s">
        <v>57</v>
      </c>
      <c r="C26" s="69"/>
      <c r="D26" s="116"/>
      <c r="E26" s="116"/>
      <c r="F26" s="9"/>
      <c r="G26" s="11" t="s">
        <v>58</v>
      </c>
      <c r="H26" s="69">
        <v>0</v>
      </c>
      <c r="I26" s="118"/>
      <c r="J26" s="62"/>
    </row>
    <row r="27" spans="1:10" x14ac:dyDescent="0.2">
      <c r="A27" s="8"/>
      <c r="B27" s="11" t="s">
        <v>59</v>
      </c>
      <c r="C27" s="69">
        <v>385</v>
      </c>
      <c r="D27" s="116"/>
      <c r="E27" s="116"/>
      <c r="F27" s="9"/>
      <c r="G27" s="11" t="s">
        <v>60</v>
      </c>
      <c r="H27" s="69" t="s">
        <v>8</v>
      </c>
      <c r="I27" s="118"/>
      <c r="J27" s="62"/>
    </row>
    <row r="28" spans="1:10" x14ac:dyDescent="0.2">
      <c r="A28" s="8"/>
      <c r="B28" s="11" t="s">
        <v>61</v>
      </c>
      <c r="C28" s="69">
        <v>100</v>
      </c>
      <c r="D28" s="116"/>
      <c r="E28" s="116"/>
      <c r="F28" s="9"/>
      <c r="G28" s="11" t="s">
        <v>62</v>
      </c>
      <c r="H28" s="69"/>
      <c r="I28" s="118"/>
      <c r="J28" s="62"/>
    </row>
    <row r="29" spans="1:10" x14ac:dyDescent="0.2">
      <c r="A29" s="8"/>
      <c r="B29" s="11" t="s">
        <v>63</v>
      </c>
      <c r="C29" s="69" t="s">
        <v>8</v>
      </c>
      <c r="D29" s="116"/>
      <c r="E29" s="116"/>
      <c r="F29" s="9"/>
      <c r="G29" s="14" t="s">
        <v>64</v>
      </c>
      <c r="H29" s="69" t="s">
        <v>8</v>
      </c>
      <c r="I29" s="118"/>
      <c r="J29" s="62"/>
    </row>
    <row r="30" spans="1:10" x14ac:dyDescent="0.2">
      <c r="A30" s="8"/>
      <c r="B30" s="14" t="s">
        <v>65</v>
      </c>
      <c r="C30" s="69">
        <v>50</v>
      </c>
      <c r="D30" s="116"/>
      <c r="E30" s="116"/>
      <c r="F30" s="9"/>
      <c r="G30" s="9"/>
      <c r="H30" s="155"/>
      <c r="I30" s="118"/>
      <c r="J30" s="62"/>
    </row>
    <row r="31" spans="1:10" x14ac:dyDescent="0.2">
      <c r="A31" s="8"/>
      <c r="B31" s="11" t="s">
        <v>66</v>
      </c>
      <c r="C31" s="69">
        <v>10</v>
      </c>
      <c r="D31" s="116"/>
      <c r="E31" s="116"/>
      <c r="F31" s="190" t="s">
        <v>67</v>
      </c>
      <c r="G31" s="191"/>
      <c r="H31" s="156">
        <f>C6+C10+C18+C23+C33+C41+H6+H15+H22</f>
        <v>5219</v>
      </c>
      <c r="I31" s="59"/>
      <c r="J31" s="63" t="e">
        <f>J3*2</f>
        <v>#VALUE!</v>
      </c>
    </row>
    <row r="32" spans="1:10" x14ac:dyDescent="0.2">
      <c r="A32" s="10"/>
      <c r="B32" s="12"/>
      <c r="C32" s="70"/>
      <c r="D32" s="119"/>
      <c r="E32" s="122"/>
      <c r="F32" s="174" t="s">
        <v>68</v>
      </c>
      <c r="G32" s="175"/>
      <c r="H32" s="157"/>
      <c r="I32" s="60"/>
      <c r="J32" s="64"/>
    </row>
    <row r="33" spans="1:10" x14ac:dyDescent="0.2">
      <c r="A33" s="172" t="s">
        <v>69</v>
      </c>
      <c r="B33" s="173"/>
      <c r="C33" s="94">
        <f>SUM(C34:C40)</f>
        <v>636</v>
      </c>
      <c r="D33" s="132"/>
      <c r="E33" s="133"/>
      <c r="F33" s="22"/>
      <c r="G33" s="6"/>
      <c r="H33" s="158"/>
      <c r="I33" s="59">
        <f>H31*I41</f>
        <v>939.42</v>
      </c>
      <c r="J33" s="64"/>
    </row>
    <row r="34" spans="1:10" x14ac:dyDescent="0.2">
      <c r="A34" s="17"/>
      <c r="B34" s="16" t="s">
        <v>70</v>
      </c>
      <c r="C34" s="74"/>
      <c r="D34" s="135"/>
      <c r="E34" s="126"/>
      <c r="F34" s="181" t="s">
        <v>71</v>
      </c>
      <c r="G34" s="182"/>
      <c r="H34" s="159">
        <f>J34/80</f>
        <v>38.490124999999999</v>
      </c>
      <c r="I34" s="59">
        <f>H31+I33</f>
        <v>6158.42</v>
      </c>
      <c r="J34" s="96">
        <f>I34/2</f>
        <v>3079.21</v>
      </c>
    </row>
    <row r="35" spans="1:10" x14ac:dyDescent="0.2">
      <c r="A35" s="8"/>
      <c r="B35" s="11" t="s">
        <v>72</v>
      </c>
      <c r="C35" s="69"/>
      <c r="D35" s="136"/>
      <c r="E35" s="116"/>
      <c r="F35" s="23"/>
      <c r="G35" s="24"/>
      <c r="H35" s="158"/>
      <c r="I35" s="60"/>
      <c r="J35" s="64"/>
    </row>
    <row r="36" spans="1:10" x14ac:dyDescent="0.2">
      <c r="A36" s="8"/>
      <c r="B36" s="11" t="s">
        <v>73</v>
      </c>
      <c r="C36" s="69">
        <v>300</v>
      </c>
      <c r="D36" s="116"/>
      <c r="E36" s="116"/>
      <c r="F36" s="186" t="s">
        <v>74</v>
      </c>
      <c r="G36" s="186"/>
      <c r="H36" s="160" t="s">
        <v>8</v>
      </c>
      <c r="I36" s="60">
        <v>6.2</v>
      </c>
      <c r="J36" s="64"/>
    </row>
    <row r="37" spans="1:10" x14ac:dyDescent="0.2">
      <c r="A37" s="8"/>
      <c r="B37" s="11" t="s">
        <v>75</v>
      </c>
      <c r="C37" s="69">
        <v>236</v>
      </c>
      <c r="D37" s="116"/>
      <c r="E37" s="116"/>
      <c r="F37" s="25"/>
      <c r="G37" s="26"/>
      <c r="H37" s="87" t="s">
        <v>8</v>
      </c>
      <c r="I37" s="60">
        <v>1.45</v>
      </c>
      <c r="J37" s="64"/>
    </row>
    <row r="38" spans="1:10" x14ac:dyDescent="0.2">
      <c r="A38" s="8"/>
      <c r="B38" s="11" t="s">
        <v>77</v>
      </c>
      <c r="C38" s="69">
        <v>100</v>
      </c>
      <c r="D38" s="116"/>
      <c r="E38" s="116"/>
      <c r="F38" s="27" t="s">
        <v>78</v>
      </c>
      <c r="G38" s="28"/>
      <c r="H38" s="137"/>
      <c r="I38" s="60">
        <v>15001500</v>
      </c>
      <c r="J38" s="64"/>
    </row>
    <row r="39" spans="1:10" x14ac:dyDescent="0.2">
      <c r="A39" s="8"/>
      <c r="B39" s="11" t="s">
        <v>52</v>
      </c>
      <c r="C39" s="69"/>
      <c r="D39" s="116"/>
      <c r="E39" s="116"/>
      <c r="F39" s="27" t="s">
        <v>78</v>
      </c>
      <c r="G39" s="28"/>
      <c r="H39" s="137"/>
      <c r="I39" s="60">
        <v>3</v>
      </c>
      <c r="J39" s="64"/>
    </row>
    <row r="40" spans="1:10" x14ac:dyDescent="0.2">
      <c r="A40" s="10"/>
      <c r="B40" s="11" t="s">
        <v>79</v>
      </c>
      <c r="C40" s="70" t="s">
        <v>8</v>
      </c>
      <c r="D40" s="138"/>
      <c r="E40" s="122"/>
      <c r="F40" s="27" t="s">
        <v>78</v>
      </c>
      <c r="G40" s="28"/>
      <c r="H40" s="137"/>
      <c r="I40" s="60">
        <v>2.25</v>
      </c>
      <c r="J40" s="64"/>
    </row>
    <row r="41" spans="1:10" x14ac:dyDescent="0.2">
      <c r="A41" s="183" t="s">
        <v>80</v>
      </c>
      <c r="B41" s="173"/>
      <c r="C41" s="43">
        <f>SUM(C42:C47)</f>
        <v>300</v>
      </c>
      <c r="D41" s="139"/>
      <c r="E41" s="133"/>
      <c r="F41" s="27" t="s">
        <v>78</v>
      </c>
      <c r="G41" s="29"/>
      <c r="H41" s="137"/>
      <c r="I41" s="61">
        <v>0.18</v>
      </c>
      <c r="J41" s="64"/>
    </row>
    <row r="42" spans="1:10" x14ac:dyDescent="0.2">
      <c r="A42" s="17"/>
      <c r="B42" s="11" t="s">
        <v>81</v>
      </c>
      <c r="C42" s="75" t="s">
        <v>8</v>
      </c>
      <c r="D42" s="140"/>
      <c r="E42" s="126"/>
      <c r="F42" s="27" t="s">
        <v>78</v>
      </c>
      <c r="G42" s="29"/>
      <c r="H42" s="137"/>
      <c r="I42" s="118"/>
      <c r="J42" s="62"/>
    </row>
    <row r="43" spans="1:10" x14ac:dyDescent="0.2">
      <c r="A43" s="8"/>
      <c r="B43" s="11" t="s">
        <v>82</v>
      </c>
      <c r="C43" s="69" t="s">
        <v>8</v>
      </c>
      <c r="D43" s="141"/>
      <c r="E43" s="116"/>
      <c r="F43" s="25"/>
      <c r="G43" s="26"/>
      <c r="H43" s="137"/>
      <c r="I43" s="105"/>
      <c r="J43" s="62"/>
    </row>
    <row r="44" spans="1:10" x14ac:dyDescent="0.2">
      <c r="A44" s="8"/>
      <c r="B44" s="11" t="s">
        <v>83</v>
      </c>
      <c r="C44" s="69"/>
      <c r="D44" s="116"/>
      <c r="E44" s="116"/>
      <c r="F44" s="22"/>
      <c r="G44" s="6"/>
      <c r="H44" s="137"/>
      <c r="I44" s="118"/>
      <c r="J44" s="62"/>
    </row>
    <row r="45" spans="1:10" ht="15" x14ac:dyDescent="0.2">
      <c r="A45" s="8"/>
      <c r="B45" s="11" t="s">
        <v>84</v>
      </c>
      <c r="C45" s="69" t="s">
        <v>8</v>
      </c>
      <c r="D45" s="116"/>
      <c r="E45" s="116"/>
      <c r="F45" s="179" t="s">
        <v>85</v>
      </c>
      <c r="G45" s="180"/>
      <c r="H45" s="88">
        <f>SUM(H3-H31)</f>
        <v>547.66666666666697</v>
      </c>
      <c r="I45" s="118"/>
      <c r="J45" s="62"/>
    </row>
    <row r="46" spans="1:10" x14ac:dyDescent="0.2">
      <c r="A46" s="8"/>
      <c r="B46" s="14" t="s">
        <v>86</v>
      </c>
      <c r="C46" s="69">
        <v>300</v>
      </c>
      <c r="D46" s="117"/>
      <c r="E46" s="116"/>
      <c r="F46" s="22"/>
      <c r="G46" s="30" t="s">
        <v>87</v>
      </c>
      <c r="H46" s="137"/>
      <c r="I46" s="118"/>
      <c r="J46" s="62"/>
    </row>
    <row r="47" spans="1:10" x14ac:dyDescent="0.2">
      <c r="A47" s="18"/>
      <c r="B47" s="19" t="s">
        <v>88</v>
      </c>
      <c r="C47" s="76"/>
      <c r="D47" s="142"/>
      <c r="E47" s="116"/>
      <c r="F47" s="22"/>
      <c r="G47" s="6"/>
      <c r="H47" s="143"/>
      <c r="I47" s="118"/>
      <c r="J47" s="62"/>
    </row>
    <row r="48" spans="1:10" x14ac:dyDescent="0.2">
      <c r="A48" s="176" t="s">
        <v>89</v>
      </c>
      <c r="B48" s="177"/>
      <c r="C48" s="177"/>
      <c r="D48" s="178"/>
      <c r="E48" s="144"/>
      <c r="F48" s="184" t="s">
        <v>90</v>
      </c>
      <c r="G48" s="185"/>
      <c r="H48" s="89" t="s">
        <v>91</v>
      </c>
      <c r="I48" s="145"/>
      <c r="J48" s="62"/>
    </row>
    <row r="49" spans="1:10" x14ac:dyDescent="0.2">
      <c r="A49" s="224"/>
      <c r="B49" s="204"/>
      <c r="C49" s="204"/>
      <c r="D49" s="225"/>
      <c r="E49" s="5"/>
      <c r="F49" s="212"/>
      <c r="G49" s="213"/>
      <c r="H49" s="90"/>
      <c r="I49" s="118"/>
      <c r="J49" s="62"/>
    </row>
    <row r="50" spans="1:10" x14ac:dyDescent="0.2">
      <c r="A50" s="203"/>
      <c r="B50" s="204"/>
      <c r="C50" s="204"/>
      <c r="D50" s="205"/>
      <c r="E50" s="5"/>
      <c r="F50" s="214"/>
      <c r="G50" s="215"/>
      <c r="H50" s="91"/>
      <c r="I50" s="118"/>
      <c r="J50" s="62"/>
    </row>
    <row r="51" spans="1:10" x14ac:dyDescent="0.2">
      <c r="A51" s="203"/>
      <c r="B51" s="204"/>
      <c r="C51" s="204"/>
      <c r="D51" s="205"/>
      <c r="E51" s="5"/>
      <c r="F51" s="216"/>
      <c r="G51" s="217"/>
      <c r="H51" s="92"/>
      <c r="I51" s="118"/>
      <c r="J51" s="62"/>
    </row>
    <row r="52" spans="1:10" x14ac:dyDescent="0.2">
      <c r="A52" s="206"/>
      <c r="B52" s="207"/>
      <c r="C52" s="207"/>
      <c r="D52" s="207"/>
      <c r="E52" s="146"/>
      <c r="F52" s="216"/>
      <c r="G52" s="217"/>
      <c r="H52" s="92"/>
      <c r="I52" s="118"/>
      <c r="J52" s="62"/>
    </row>
    <row r="53" spans="1:10" x14ac:dyDescent="0.2">
      <c r="A53" s="206"/>
      <c r="B53" s="207"/>
      <c r="C53" s="207"/>
      <c r="D53" s="207"/>
      <c r="E53" s="146"/>
      <c r="F53" s="229"/>
      <c r="G53" s="230"/>
      <c r="H53" s="162"/>
      <c r="I53" s="150"/>
      <c r="J53" s="161"/>
    </row>
    <row r="54" spans="1:10" x14ac:dyDescent="0.2">
      <c r="A54" s="206"/>
      <c r="B54" s="207"/>
      <c r="C54" s="207"/>
      <c r="D54" s="207"/>
      <c r="E54" s="166"/>
      <c r="F54" s="231"/>
      <c r="G54" s="231"/>
      <c r="H54" s="163"/>
      <c r="I54" s="168"/>
      <c r="J54" s="226">
        <f>-(H3 * 0.088)</f>
        <v>-507.46666666666664</v>
      </c>
    </row>
    <row r="55" spans="1:10" ht="15" x14ac:dyDescent="0.2">
      <c r="A55" s="222"/>
      <c r="B55" s="223"/>
      <c r="C55" s="223"/>
      <c r="D55" s="223"/>
      <c r="E55" s="167"/>
      <c r="F55" s="228" t="s">
        <v>92</v>
      </c>
      <c r="G55" s="228"/>
      <c r="H55" s="228"/>
      <c r="I55" s="169">
        <f>H45</f>
        <v>547.66666666666697</v>
      </c>
      <c r="J55" s="227"/>
    </row>
    <row r="56" spans="1:10" x14ac:dyDescent="0.2">
      <c r="D56" s="105"/>
      <c r="E56" s="105"/>
      <c r="F56" s="164"/>
      <c r="G56" s="165"/>
      <c r="H56" s="170"/>
      <c r="I56" s="105"/>
    </row>
    <row r="57" spans="1:10" x14ac:dyDescent="0.2">
      <c r="D57" s="105"/>
      <c r="E57" s="105"/>
      <c r="H57" s="153"/>
      <c r="I57" s="105"/>
    </row>
    <row r="58" spans="1:10" x14ac:dyDescent="0.2">
      <c r="D58" s="105"/>
      <c r="E58" s="105"/>
      <c r="H58" s="153"/>
      <c r="I58" s="105"/>
    </row>
    <row r="59" spans="1:10" x14ac:dyDescent="0.2">
      <c r="D59" s="105"/>
      <c r="E59" s="105"/>
      <c r="H59" s="153"/>
      <c r="I59" s="105"/>
    </row>
    <row r="60" spans="1:10" x14ac:dyDescent="0.2">
      <c r="D60" s="105"/>
      <c r="E60" s="105"/>
      <c r="H60" s="153"/>
      <c r="I60" s="105"/>
    </row>
    <row r="61" spans="1:10" x14ac:dyDescent="0.2">
      <c r="D61" s="105"/>
      <c r="E61" s="105"/>
      <c r="H61" s="153"/>
      <c r="I61" s="105"/>
    </row>
    <row r="62" spans="1:10" x14ac:dyDescent="0.2">
      <c r="D62" s="105"/>
      <c r="E62" s="105"/>
      <c r="H62" s="153"/>
      <c r="I62" s="105"/>
    </row>
    <row r="63" spans="1:10" x14ac:dyDescent="0.2">
      <c r="D63" s="105"/>
      <c r="E63" s="105"/>
      <c r="H63" s="153"/>
      <c r="I63" s="105"/>
    </row>
    <row r="64" spans="1:10" x14ac:dyDescent="0.2">
      <c r="D64" s="105"/>
      <c r="E64" s="105"/>
      <c r="H64" s="153"/>
      <c r="I64" s="105"/>
    </row>
    <row r="65" spans="4:9" x14ac:dyDescent="0.2">
      <c r="D65" s="105"/>
      <c r="E65" s="105"/>
      <c r="H65" s="153"/>
      <c r="I65" s="105"/>
    </row>
    <row r="66" spans="4:9" x14ac:dyDescent="0.2">
      <c r="D66" s="105"/>
      <c r="E66" s="105"/>
      <c r="H66" s="153"/>
      <c r="I66" s="105"/>
    </row>
    <row r="67" spans="4:9" x14ac:dyDescent="0.2">
      <c r="D67" s="105"/>
      <c r="E67" s="105"/>
      <c r="H67" s="153"/>
      <c r="I67" s="105"/>
    </row>
    <row r="68" spans="4:9" x14ac:dyDescent="0.2">
      <c r="D68" s="105"/>
      <c r="E68" s="105"/>
      <c r="H68" s="153"/>
      <c r="I68" s="105"/>
    </row>
    <row r="69" spans="4:9" x14ac:dyDescent="0.2">
      <c r="D69" s="105"/>
      <c r="E69" s="105"/>
      <c r="H69" s="153"/>
      <c r="I69" s="105"/>
    </row>
    <row r="70" spans="4:9" x14ac:dyDescent="0.2">
      <c r="D70" s="105"/>
      <c r="E70" s="105"/>
      <c r="H70" s="153"/>
      <c r="I70" s="105"/>
    </row>
    <row r="71" spans="4:9" x14ac:dyDescent="0.2">
      <c r="D71" s="105"/>
      <c r="E71" s="105"/>
      <c r="H71" s="153"/>
      <c r="I71" s="105"/>
    </row>
    <row r="72" spans="4:9" x14ac:dyDescent="0.2">
      <c r="D72" s="105"/>
      <c r="E72" s="105"/>
      <c r="H72" s="153"/>
      <c r="I72" s="105"/>
    </row>
    <row r="73" spans="4:9" x14ac:dyDescent="0.2">
      <c r="D73" s="105"/>
      <c r="E73" s="105"/>
      <c r="H73" s="153"/>
      <c r="I73" s="105"/>
    </row>
    <row r="74" spans="4:9" x14ac:dyDescent="0.2">
      <c r="D74" s="105"/>
      <c r="E74" s="105"/>
      <c r="H74" s="153"/>
      <c r="I74" s="105"/>
    </row>
    <row r="75" spans="4:9" x14ac:dyDescent="0.2">
      <c r="D75" s="105"/>
      <c r="E75" s="105"/>
      <c r="H75" s="153"/>
      <c r="I75" s="105"/>
    </row>
  </sheetData>
  <mergeCells count="34">
    <mergeCell ref="J54:J55"/>
    <mergeCell ref="A55:D55"/>
    <mergeCell ref="F55:H55"/>
    <mergeCell ref="A52:D52"/>
    <mergeCell ref="F52:G52"/>
    <mergeCell ref="A53:D53"/>
    <mergeCell ref="F53:G53"/>
    <mergeCell ref="A54:D54"/>
    <mergeCell ref="F54:G54"/>
    <mergeCell ref="A49:D49"/>
    <mergeCell ref="F49:G49"/>
    <mergeCell ref="A50:D50"/>
    <mergeCell ref="F50:G50"/>
    <mergeCell ref="A51:D51"/>
    <mergeCell ref="F51:G51"/>
    <mergeCell ref="F36:G36"/>
    <mergeCell ref="A41:B41"/>
    <mergeCell ref="F45:G45"/>
    <mergeCell ref="A48:D48"/>
    <mergeCell ref="F48:G48"/>
    <mergeCell ref="A1:H1"/>
    <mergeCell ref="F34:G34"/>
    <mergeCell ref="F31:G31"/>
    <mergeCell ref="F32:G32"/>
    <mergeCell ref="B3:C3"/>
    <mergeCell ref="B4:D4"/>
    <mergeCell ref="A6:B6"/>
    <mergeCell ref="F6:G6"/>
    <mergeCell ref="A10:B10"/>
    <mergeCell ref="F15:G15"/>
    <mergeCell ref="A18:B18"/>
    <mergeCell ref="F22:G22"/>
    <mergeCell ref="A23:B23"/>
    <mergeCell ref="A33:B33"/>
  </mergeCells>
  <phoneticPr fontId="9" type="noConversion"/>
  <pageMargins left="0.75" right="0.75" top="1" bottom="1" header="0.5" footer="0.5"/>
  <pageSetup scale="7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5"/>
  <sheetViews>
    <sheetView tabSelected="1" workbookViewId="0">
      <selection activeCell="O6" sqref="O6"/>
    </sheetView>
  </sheetViews>
  <sheetFormatPr defaultColWidth="8.85546875" defaultRowHeight="12.75" x14ac:dyDescent="0.2"/>
  <cols>
    <col min="1" max="1" width="13.42578125" style="65" bestFit="1" customWidth="1"/>
    <col min="2" max="2" width="19.5703125" bestFit="1" customWidth="1"/>
    <col min="3" max="3" width="9.7109375" bestFit="1" customWidth="1"/>
    <col min="7" max="7" width="16.5703125" bestFit="1" customWidth="1"/>
    <col min="8" max="8" width="14.140625" bestFit="1" customWidth="1"/>
    <col min="9" max="9" width="13.42578125" bestFit="1" customWidth="1"/>
    <col min="10" max="10" width="11.85546875" bestFit="1" customWidth="1"/>
  </cols>
  <sheetData>
    <row r="1" spans="1:10" ht="15.75" x14ac:dyDescent="0.2">
      <c r="A1" s="187" t="s">
        <v>0</v>
      </c>
      <c r="B1" s="187"/>
      <c r="C1" s="187"/>
      <c r="D1" s="187"/>
      <c r="E1" s="187"/>
      <c r="F1" s="187"/>
      <c r="G1" s="187"/>
      <c r="H1" s="187"/>
      <c r="I1" s="105"/>
    </row>
    <row r="2" spans="1:10" ht="36" x14ac:dyDescent="0.25">
      <c r="A2" s="50"/>
      <c r="B2" s="50"/>
      <c r="C2" s="66"/>
      <c r="D2" s="50"/>
      <c r="E2" s="50"/>
      <c r="F2" s="104" t="s">
        <v>1</v>
      </c>
      <c r="G2" s="56" t="s">
        <v>2</v>
      </c>
      <c r="H2" s="79" t="s">
        <v>3</v>
      </c>
      <c r="I2" s="98" t="s">
        <v>4</v>
      </c>
      <c r="J2" s="99" t="s">
        <v>5</v>
      </c>
    </row>
    <row r="3" spans="1:10" ht="15.75" x14ac:dyDescent="0.25">
      <c r="A3" s="51" t="s">
        <v>6</v>
      </c>
      <c r="B3" s="188"/>
      <c r="C3" s="188"/>
      <c r="D3" s="52"/>
      <c r="E3" s="52"/>
      <c r="F3" s="55">
        <v>2080</v>
      </c>
      <c r="G3" s="103"/>
      <c r="H3" s="57">
        <f>SUM(G3/12)</f>
        <v>0</v>
      </c>
      <c r="I3" s="97">
        <f>G3/F3</f>
        <v>0</v>
      </c>
      <c r="J3" s="100" t="s">
        <v>8</v>
      </c>
    </row>
    <row r="4" spans="1:10" x14ac:dyDescent="0.2">
      <c r="A4" s="53"/>
      <c r="B4" s="189"/>
      <c r="C4" s="189"/>
      <c r="D4" s="189"/>
      <c r="E4" s="54"/>
      <c r="F4" s="53"/>
      <c r="G4" s="53"/>
      <c r="H4" s="107"/>
      <c r="I4" s="108"/>
      <c r="J4" s="62"/>
    </row>
    <row r="5" spans="1:10" ht="22.5" x14ac:dyDescent="0.2">
      <c r="A5" s="45" t="s">
        <v>14</v>
      </c>
      <c r="B5" s="46" t="s">
        <v>15</v>
      </c>
      <c r="C5" s="67" t="s">
        <v>16</v>
      </c>
      <c r="D5" s="47" t="s">
        <v>17</v>
      </c>
      <c r="E5" s="48" t="s">
        <v>18</v>
      </c>
      <c r="F5" s="48" t="s">
        <v>14</v>
      </c>
      <c r="G5" s="49" t="s">
        <v>15</v>
      </c>
      <c r="H5" s="80" t="s">
        <v>16</v>
      </c>
      <c r="I5" s="58" t="s">
        <v>19</v>
      </c>
      <c r="J5" s="62" t="s">
        <v>5</v>
      </c>
    </row>
    <row r="6" spans="1:10" x14ac:dyDescent="0.2">
      <c r="A6" s="192" t="s">
        <v>21</v>
      </c>
      <c r="B6" s="193"/>
      <c r="C6" s="7">
        <f>SUM(C7:C9)</f>
        <v>0</v>
      </c>
      <c r="D6" s="111"/>
      <c r="E6" s="111"/>
      <c r="F6" s="194" t="s">
        <v>22</v>
      </c>
      <c r="G6" s="195"/>
      <c r="H6" s="34">
        <f>SUM(H7:H14)</f>
        <v>0</v>
      </c>
      <c r="I6" s="112"/>
      <c r="J6" s="62"/>
    </row>
    <row r="7" spans="1:10" x14ac:dyDescent="0.2">
      <c r="A7" s="17"/>
      <c r="B7" s="33" t="s">
        <v>23</v>
      </c>
      <c r="C7" s="68"/>
      <c r="D7" s="113" t="s">
        <v>8</v>
      </c>
      <c r="E7" s="114"/>
      <c r="F7" s="39"/>
      <c r="G7" s="16" t="s">
        <v>24</v>
      </c>
      <c r="H7" s="82" t="s">
        <v>8</v>
      </c>
      <c r="I7" s="115"/>
      <c r="J7" s="62"/>
    </row>
    <row r="8" spans="1:10" x14ac:dyDescent="0.2">
      <c r="A8" s="8"/>
      <c r="B8" s="9" t="s">
        <v>25</v>
      </c>
      <c r="C8" s="69"/>
      <c r="D8" s="116"/>
      <c r="E8" s="117"/>
      <c r="F8" s="40"/>
      <c r="G8" s="11" t="s">
        <v>26</v>
      </c>
      <c r="H8" s="81"/>
      <c r="I8" s="118"/>
      <c r="J8" s="62"/>
    </row>
    <row r="9" spans="1:10" x14ac:dyDescent="0.2">
      <c r="A9" s="36"/>
      <c r="B9" s="32" t="s">
        <v>27</v>
      </c>
      <c r="C9" s="70"/>
      <c r="D9" s="119"/>
      <c r="E9" s="120"/>
      <c r="F9" s="40"/>
      <c r="G9" s="11" t="s">
        <v>28</v>
      </c>
      <c r="H9" s="81"/>
      <c r="I9" s="118"/>
      <c r="J9" s="62"/>
    </row>
    <row r="10" spans="1:10" x14ac:dyDescent="0.2">
      <c r="A10" s="198" t="s">
        <v>29</v>
      </c>
      <c r="B10" s="198"/>
      <c r="C10" s="35">
        <f>SUM(C11:C17)</f>
        <v>0</v>
      </c>
      <c r="D10" s="121"/>
      <c r="E10" s="111"/>
      <c r="F10" s="40"/>
      <c r="G10" s="11" t="s">
        <v>30</v>
      </c>
      <c r="H10" s="81"/>
      <c r="I10" s="118"/>
      <c r="J10" s="62"/>
    </row>
    <row r="11" spans="1:10" x14ac:dyDescent="0.2">
      <c r="A11" s="17"/>
      <c r="B11" s="16" t="s">
        <v>31</v>
      </c>
      <c r="C11" s="68"/>
      <c r="D11" s="113"/>
      <c r="E11" s="114"/>
      <c r="F11" s="40"/>
      <c r="G11" s="14" t="s">
        <v>32</v>
      </c>
      <c r="H11" s="81"/>
      <c r="I11" s="118"/>
      <c r="J11" s="62"/>
    </row>
    <row r="12" spans="1:10" x14ac:dyDescent="0.2">
      <c r="A12" s="8"/>
      <c r="B12" s="11" t="s">
        <v>33</v>
      </c>
      <c r="C12" s="69"/>
      <c r="D12" s="116"/>
      <c r="E12" s="117"/>
      <c r="F12" s="40"/>
      <c r="G12" s="11" t="s">
        <v>34</v>
      </c>
      <c r="H12" s="81"/>
      <c r="I12" s="118"/>
      <c r="J12" s="62"/>
    </row>
    <row r="13" spans="1:10" x14ac:dyDescent="0.2">
      <c r="A13" s="8"/>
      <c r="B13" s="11" t="s">
        <v>35</v>
      </c>
      <c r="C13" s="69" t="s">
        <v>8</v>
      </c>
      <c r="D13" s="116"/>
      <c r="E13" s="117"/>
      <c r="F13" s="40"/>
      <c r="G13" s="20" t="s">
        <v>36</v>
      </c>
      <c r="H13" s="81" t="s">
        <v>8</v>
      </c>
      <c r="I13" s="118"/>
      <c r="J13" s="62"/>
    </row>
    <row r="14" spans="1:10" x14ac:dyDescent="0.2">
      <c r="A14" s="8"/>
      <c r="B14" s="11" t="s">
        <v>37</v>
      </c>
      <c r="C14" s="69"/>
      <c r="D14" s="116"/>
      <c r="E14" s="117"/>
      <c r="F14" s="41"/>
      <c r="G14" s="38" t="s">
        <v>38</v>
      </c>
      <c r="H14" s="102" t="s">
        <v>8</v>
      </c>
      <c r="I14" s="118"/>
      <c r="J14" s="62"/>
    </row>
    <row r="15" spans="1:10" x14ac:dyDescent="0.2">
      <c r="A15" s="8"/>
      <c r="B15" s="11" t="s">
        <v>39</v>
      </c>
      <c r="C15" s="69"/>
      <c r="D15" s="116"/>
      <c r="E15" s="116"/>
      <c r="F15" s="196" t="s">
        <v>40</v>
      </c>
      <c r="G15" s="197"/>
      <c r="H15" s="44">
        <f>SUM(H16:H21)</f>
        <v>0</v>
      </c>
      <c r="I15" s="118"/>
      <c r="J15" s="62"/>
    </row>
    <row r="16" spans="1:10" x14ac:dyDescent="0.2">
      <c r="A16" s="8"/>
      <c r="B16" s="11" t="s">
        <v>41</v>
      </c>
      <c r="C16" s="69"/>
      <c r="D16" s="116"/>
      <c r="E16" s="116"/>
      <c r="F16" s="33"/>
      <c r="G16" s="16" t="s">
        <v>42</v>
      </c>
      <c r="H16" s="82"/>
      <c r="I16" s="118"/>
      <c r="J16" s="62"/>
    </row>
    <row r="17" spans="1:10" x14ac:dyDescent="0.2">
      <c r="A17" s="10"/>
      <c r="B17" s="12"/>
      <c r="C17" s="70"/>
      <c r="D17" s="119"/>
      <c r="E17" s="122"/>
      <c r="F17" s="9"/>
      <c r="G17" s="11" t="s">
        <v>43</v>
      </c>
      <c r="H17" s="81"/>
      <c r="I17" s="118"/>
      <c r="J17" s="62"/>
    </row>
    <row r="18" spans="1:10" x14ac:dyDescent="0.2">
      <c r="A18" s="199" t="s">
        <v>44</v>
      </c>
      <c r="B18" s="200"/>
      <c r="C18" s="13">
        <f>SUM(C19:C22)</f>
        <v>0</v>
      </c>
      <c r="D18" s="123">
        <f>SUM(D19:D22)</f>
        <v>0</v>
      </c>
      <c r="E18" s="124"/>
      <c r="F18" s="9"/>
      <c r="G18" s="11" t="s">
        <v>45</v>
      </c>
      <c r="H18" s="81"/>
      <c r="I18" s="118"/>
      <c r="J18" s="62"/>
    </row>
    <row r="19" spans="1:10" x14ac:dyDescent="0.2">
      <c r="A19" s="17"/>
      <c r="B19" s="16" t="s">
        <v>46</v>
      </c>
      <c r="C19" s="68"/>
      <c r="D19" s="125"/>
      <c r="E19" s="126"/>
      <c r="F19" s="9"/>
      <c r="G19" s="11" t="s">
        <v>47</v>
      </c>
      <c r="H19" s="81"/>
      <c r="I19" s="118"/>
      <c r="J19" s="62"/>
    </row>
    <row r="20" spans="1:10" x14ac:dyDescent="0.2">
      <c r="A20" s="8"/>
      <c r="B20" s="14" t="s">
        <v>48</v>
      </c>
      <c r="C20" s="69"/>
      <c r="D20" s="117"/>
      <c r="E20" s="116"/>
      <c r="F20" s="9"/>
      <c r="G20" s="9"/>
      <c r="H20" s="81"/>
      <c r="I20" s="118"/>
      <c r="J20" s="62"/>
    </row>
    <row r="21" spans="1:10" x14ac:dyDescent="0.2">
      <c r="A21" s="8"/>
      <c r="B21" s="11" t="s">
        <v>49</v>
      </c>
      <c r="C21" s="69"/>
      <c r="D21" s="120"/>
      <c r="E21" s="122"/>
      <c r="F21" s="37"/>
      <c r="G21" s="37"/>
      <c r="H21" s="127"/>
      <c r="I21" s="118"/>
      <c r="J21" s="62"/>
    </row>
    <row r="22" spans="1:10" x14ac:dyDescent="0.2">
      <c r="A22" s="10"/>
      <c r="B22" s="11" t="s">
        <v>50</v>
      </c>
      <c r="C22" s="71" t="s">
        <v>8</v>
      </c>
      <c r="D22" s="128"/>
      <c r="E22" s="129"/>
      <c r="F22" s="201" t="s">
        <v>22</v>
      </c>
      <c r="G22" s="202"/>
      <c r="H22" s="44">
        <f>SUM(H23:H30)</f>
        <v>0</v>
      </c>
      <c r="I22" s="118"/>
      <c r="J22" s="62"/>
    </row>
    <row r="23" spans="1:10" x14ac:dyDescent="0.2">
      <c r="A23" s="183" t="s">
        <v>51</v>
      </c>
      <c r="B23" s="173"/>
      <c r="C23" s="42">
        <f>SUM(C24:C32)</f>
        <v>0</v>
      </c>
      <c r="D23" s="130"/>
      <c r="E23" s="131"/>
      <c r="F23" s="21"/>
      <c r="G23" s="16" t="s">
        <v>52</v>
      </c>
      <c r="H23" s="82"/>
      <c r="I23" s="118"/>
      <c r="J23" s="62"/>
    </row>
    <row r="24" spans="1:10" x14ac:dyDescent="0.2">
      <c r="A24" s="15"/>
      <c r="B24" s="16" t="s">
        <v>53</v>
      </c>
      <c r="C24" s="72"/>
      <c r="D24" s="125"/>
      <c r="E24" s="126"/>
      <c r="F24" s="9"/>
      <c r="G24" s="11" t="s">
        <v>54</v>
      </c>
      <c r="H24" s="81" t="s">
        <v>8</v>
      </c>
      <c r="I24" s="118"/>
      <c r="J24" s="62"/>
    </row>
    <row r="25" spans="1:10" x14ac:dyDescent="0.2">
      <c r="A25" s="8"/>
      <c r="B25" s="11" t="s">
        <v>55</v>
      </c>
      <c r="C25" s="73"/>
      <c r="D25" s="116"/>
      <c r="E25" s="116"/>
      <c r="F25" s="9"/>
      <c r="G25" s="11" t="s">
        <v>56</v>
      </c>
      <c r="H25" s="81" t="s">
        <v>8</v>
      </c>
      <c r="I25" s="118"/>
      <c r="J25" s="62"/>
    </row>
    <row r="26" spans="1:10" x14ac:dyDescent="0.2">
      <c r="A26" s="8"/>
      <c r="B26" s="11" t="s">
        <v>57</v>
      </c>
      <c r="C26" s="69"/>
      <c r="D26" s="116"/>
      <c r="E26" s="116"/>
      <c r="F26" s="9"/>
      <c r="G26" s="11" t="s">
        <v>58</v>
      </c>
      <c r="H26" s="81">
        <v>0</v>
      </c>
      <c r="I26" s="118"/>
      <c r="J26" s="62"/>
    </row>
    <row r="27" spans="1:10" x14ac:dyDescent="0.2">
      <c r="A27" s="8"/>
      <c r="B27" s="11" t="s">
        <v>59</v>
      </c>
      <c r="C27" s="69"/>
      <c r="D27" s="116"/>
      <c r="E27" s="116"/>
      <c r="F27" s="9"/>
      <c r="G27" s="11" t="s">
        <v>60</v>
      </c>
      <c r="H27" s="81" t="s">
        <v>8</v>
      </c>
      <c r="I27" s="118"/>
      <c r="J27" s="62"/>
    </row>
    <row r="28" spans="1:10" x14ac:dyDescent="0.2">
      <c r="A28" s="8"/>
      <c r="B28" s="11" t="s">
        <v>61</v>
      </c>
      <c r="C28" s="69"/>
      <c r="D28" s="116"/>
      <c r="E28" s="116"/>
      <c r="F28" s="9"/>
      <c r="G28" s="11" t="s">
        <v>62</v>
      </c>
      <c r="H28" s="81"/>
      <c r="I28" s="118"/>
      <c r="J28" s="62"/>
    </row>
    <row r="29" spans="1:10" x14ac:dyDescent="0.2">
      <c r="A29" s="8"/>
      <c r="B29" s="11" t="s">
        <v>63</v>
      </c>
      <c r="C29" s="69" t="s">
        <v>8</v>
      </c>
      <c r="D29" s="116"/>
      <c r="E29" s="116"/>
      <c r="F29" s="9"/>
      <c r="G29" s="14" t="s">
        <v>64</v>
      </c>
      <c r="H29" s="81" t="s">
        <v>8</v>
      </c>
      <c r="I29" s="118"/>
      <c r="J29" s="62"/>
    </row>
    <row r="30" spans="1:10" x14ac:dyDescent="0.2">
      <c r="A30" s="8"/>
      <c r="B30" s="14" t="s">
        <v>65</v>
      </c>
      <c r="C30" s="69"/>
      <c r="D30" s="116"/>
      <c r="E30" s="116"/>
      <c r="F30" s="9"/>
      <c r="G30" s="9"/>
      <c r="H30" s="127"/>
      <c r="I30" s="118"/>
      <c r="J30" s="62"/>
    </row>
    <row r="31" spans="1:10" x14ac:dyDescent="0.2">
      <c r="A31" s="8"/>
      <c r="B31" s="11" t="s">
        <v>66</v>
      </c>
      <c r="C31" s="69"/>
      <c r="D31" s="116"/>
      <c r="E31" s="116"/>
      <c r="F31" s="190" t="s">
        <v>67</v>
      </c>
      <c r="G31" s="191"/>
      <c r="H31" s="83">
        <f>C6+C10+C18+C23+C33+C41+H6+H15+H22</f>
        <v>0</v>
      </c>
      <c r="I31" s="59"/>
      <c r="J31" s="63" t="e">
        <f>J3*2</f>
        <v>#VALUE!</v>
      </c>
    </row>
    <row r="32" spans="1:10" x14ac:dyDescent="0.2">
      <c r="A32" s="10"/>
      <c r="B32" s="12"/>
      <c r="C32" s="70"/>
      <c r="D32" s="119"/>
      <c r="E32" s="122"/>
      <c r="F32" s="174" t="s">
        <v>68</v>
      </c>
      <c r="G32" s="175"/>
      <c r="H32" s="84"/>
      <c r="I32" s="60"/>
      <c r="J32" s="64"/>
    </row>
    <row r="33" spans="1:10" x14ac:dyDescent="0.2">
      <c r="A33" s="172" t="s">
        <v>69</v>
      </c>
      <c r="B33" s="173"/>
      <c r="C33" s="94">
        <f>SUM(C34:C40)</f>
        <v>0</v>
      </c>
      <c r="D33" s="132"/>
      <c r="E33" s="133"/>
      <c r="F33" s="22"/>
      <c r="G33" s="6"/>
      <c r="H33" s="134"/>
      <c r="I33" s="59">
        <f>H31*I41</f>
        <v>0</v>
      </c>
      <c r="J33" s="64"/>
    </row>
    <row r="34" spans="1:10" x14ac:dyDescent="0.2">
      <c r="A34" s="17"/>
      <c r="B34" s="16" t="s">
        <v>70</v>
      </c>
      <c r="C34" s="74"/>
      <c r="D34" s="135"/>
      <c r="E34" s="126"/>
      <c r="F34" s="181" t="s">
        <v>71</v>
      </c>
      <c r="G34" s="182"/>
      <c r="H34" s="85">
        <f>J34/80</f>
        <v>0</v>
      </c>
      <c r="I34" s="59">
        <f>H31+I33</f>
        <v>0</v>
      </c>
      <c r="J34" s="96">
        <f>I34/2</f>
        <v>0</v>
      </c>
    </row>
    <row r="35" spans="1:10" x14ac:dyDescent="0.2">
      <c r="A35" s="8"/>
      <c r="B35" s="11" t="s">
        <v>72</v>
      </c>
      <c r="C35" s="69"/>
      <c r="D35" s="136"/>
      <c r="E35" s="116"/>
      <c r="F35" s="23"/>
      <c r="G35" s="24"/>
      <c r="H35" s="134"/>
      <c r="I35" s="60"/>
      <c r="J35" s="64"/>
    </row>
    <row r="36" spans="1:10" x14ac:dyDescent="0.2">
      <c r="A36" s="8"/>
      <c r="B36" s="11" t="s">
        <v>73</v>
      </c>
      <c r="C36" s="69"/>
      <c r="D36" s="116"/>
      <c r="E36" s="116"/>
      <c r="F36" s="186" t="s">
        <v>74</v>
      </c>
      <c r="G36" s="186"/>
      <c r="H36" s="86" t="s">
        <v>8</v>
      </c>
      <c r="I36" s="60">
        <v>6.2</v>
      </c>
      <c r="J36" s="64"/>
    </row>
    <row r="37" spans="1:10" x14ac:dyDescent="0.2">
      <c r="A37" s="8"/>
      <c r="B37" s="11" t="s">
        <v>75</v>
      </c>
      <c r="C37" s="69"/>
      <c r="D37" s="116"/>
      <c r="E37" s="116"/>
      <c r="F37" s="25"/>
      <c r="G37" s="26"/>
      <c r="H37" s="87" t="s">
        <v>8</v>
      </c>
      <c r="I37" s="60">
        <v>1.45</v>
      </c>
      <c r="J37" s="64"/>
    </row>
    <row r="38" spans="1:10" x14ac:dyDescent="0.2">
      <c r="A38" s="8"/>
      <c r="B38" s="11" t="s">
        <v>77</v>
      </c>
      <c r="C38" s="69"/>
      <c r="D38" s="116"/>
      <c r="E38" s="116"/>
      <c r="F38" s="27" t="s">
        <v>78</v>
      </c>
      <c r="G38" s="28"/>
      <c r="H38" s="137"/>
      <c r="I38" s="60">
        <v>15001500</v>
      </c>
      <c r="J38" s="64"/>
    </row>
    <row r="39" spans="1:10" x14ac:dyDescent="0.2">
      <c r="A39" s="8"/>
      <c r="B39" s="11" t="s">
        <v>52</v>
      </c>
      <c r="C39" s="69"/>
      <c r="D39" s="116"/>
      <c r="E39" s="116"/>
      <c r="F39" s="27" t="s">
        <v>78</v>
      </c>
      <c r="G39" s="28"/>
      <c r="H39" s="137"/>
      <c r="I39" s="60">
        <v>3</v>
      </c>
      <c r="J39" s="64"/>
    </row>
    <row r="40" spans="1:10" x14ac:dyDescent="0.2">
      <c r="A40" s="10"/>
      <c r="B40" s="11" t="s">
        <v>79</v>
      </c>
      <c r="C40" s="70" t="s">
        <v>8</v>
      </c>
      <c r="D40" s="138"/>
      <c r="E40" s="122"/>
      <c r="F40" s="27" t="s">
        <v>78</v>
      </c>
      <c r="G40" s="28"/>
      <c r="H40" s="137"/>
      <c r="I40" s="60">
        <v>2.25</v>
      </c>
      <c r="J40" s="64"/>
    </row>
    <row r="41" spans="1:10" x14ac:dyDescent="0.2">
      <c r="A41" s="183" t="s">
        <v>80</v>
      </c>
      <c r="B41" s="173"/>
      <c r="C41" s="43">
        <f>SUM(C42:C47)</f>
        <v>0</v>
      </c>
      <c r="D41" s="139"/>
      <c r="E41" s="133"/>
      <c r="F41" s="27" t="s">
        <v>78</v>
      </c>
      <c r="G41" s="29"/>
      <c r="H41" s="137"/>
      <c r="I41" s="61">
        <v>0.18</v>
      </c>
      <c r="J41" s="64"/>
    </row>
    <row r="42" spans="1:10" x14ac:dyDescent="0.2">
      <c r="A42" s="17"/>
      <c r="B42" s="11" t="s">
        <v>81</v>
      </c>
      <c r="C42" s="75" t="s">
        <v>8</v>
      </c>
      <c r="D42" s="140"/>
      <c r="E42" s="126"/>
      <c r="F42" s="27" t="s">
        <v>78</v>
      </c>
      <c r="G42" s="29"/>
      <c r="H42" s="137"/>
      <c r="I42" s="118"/>
      <c r="J42" s="62"/>
    </row>
    <row r="43" spans="1:10" x14ac:dyDescent="0.2">
      <c r="A43" s="8"/>
      <c r="B43" s="11" t="s">
        <v>82</v>
      </c>
      <c r="C43" s="69" t="s">
        <v>8</v>
      </c>
      <c r="D43" s="141"/>
      <c r="E43" s="116"/>
      <c r="F43" s="25"/>
      <c r="G43" s="26"/>
      <c r="H43" s="137"/>
      <c r="I43" s="105"/>
      <c r="J43" s="62"/>
    </row>
    <row r="44" spans="1:10" x14ac:dyDescent="0.2">
      <c r="A44" s="8"/>
      <c r="B44" s="11" t="s">
        <v>83</v>
      </c>
      <c r="C44" s="69"/>
      <c r="D44" s="116"/>
      <c r="E44" s="116"/>
      <c r="F44" s="22"/>
      <c r="G44" s="6"/>
      <c r="H44" s="137"/>
      <c r="I44" s="118"/>
      <c r="J44" s="62"/>
    </row>
    <row r="45" spans="1:10" ht="15" x14ac:dyDescent="0.2">
      <c r="A45" s="8"/>
      <c r="B45" s="11" t="s">
        <v>84</v>
      </c>
      <c r="C45" s="69" t="s">
        <v>8</v>
      </c>
      <c r="D45" s="116"/>
      <c r="E45" s="116"/>
      <c r="F45" s="179" t="s">
        <v>85</v>
      </c>
      <c r="G45" s="180"/>
      <c r="H45" s="88">
        <f>SUM(H3-H31)</f>
        <v>0</v>
      </c>
      <c r="I45" s="118"/>
      <c r="J45" s="62"/>
    </row>
    <row r="46" spans="1:10" x14ac:dyDescent="0.2">
      <c r="A46" s="8"/>
      <c r="B46" s="14" t="s">
        <v>86</v>
      </c>
      <c r="C46" s="69"/>
      <c r="D46" s="117"/>
      <c r="E46" s="116"/>
      <c r="F46" s="22"/>
      <c r="G46" s="30" t="s">
        <v>87</v>
      </c>
      <c r="H46" s="137"/>
      <c r="I46" s="118"/>
      <c r="J46" s="62"/>
    </row>
    <row r="47" spans="1:10" x14ac:dyDescent="0.2">
      <c r="A47" s="18"/>
      <c r="B47" s="19" t="s">
        <v>88</v>
      </c>
      <c r="C47" s="76"/>
      <c r="D47" s="142"/>
      <c r="E47" s="116"/>
      <c r="F47" s="22"/>
      <c r="G47" s="6"/>
      <c r="H47" s="143"/>
      <c r="I47" s="118"/>
      <c r="J47" s="62"/>
    </row>
    <row r="48" spans="1:10" x14ac:dyDescent="0.2">
      <c r="A48" s="176" t="s">
        <v>89</v>
      </c>
      <c r="B48" s="177"/>
      <c r="C48" s="177"/>
      <c r="D48" s="178"/>
      <c r="E48" s="144"/>
      <c r="F48" s="184" t="s">
        <v>90</v>
      </c>
      <c r="G48" s="185"/>
      <c r="H48" s="89" t="s">
        <v>91</v>
      </c>
      <c r="I48" s="145"/>
      <c r="J48" s="62"/>
    </row>
    <row r="49" spans="1:10" x14ac:dyDescent="0.2">
      <c r="A49" s="224"/>
      <c r="B49" s="204"/>
      <c r="C49" s="204"/>
      <c r="D49" s="225"/>
      <c r="E49" s="5"/>
      <c r="F49" s="212"/>
      <c r="G49" s="213"/>
      <c r="H49" s="90"/>
      <c r="I49" s="118"/>
      <c r="J49" s="62"/>
    </row>
    <row r="50" spans="1:10" x14ac:dyDescent="0.2">
      <c r="A50" s="203"/>
      <c r="B50" s="204"/>
      <c r="C50" s="204"/>
      <c r="D50" s="205"/>
      <c r="E50" s="5"/>
      <c r="F50" s="214"/>
      <c r="G50" s="215"/>
      <c r="H50" s="91"/>
      <c r="I50" s="118"/>
      <c r="J50" s="62"/>
    </row>
    <row r="51" spans="1:10" x14ac:dyDescent="0.2">
      <c r="A51" s="203"/>
      <c r="B51" s="204"/>
      <c r="C51" s="204"/>
      <c r="D51" s="205"/>
      <c r="E51" s="5"/>
      <c r="F51" s="216"/>
      <c r="G51" s="217"/>
      <c r="H51" s="92"/>
      <c r="I51" s="118"/>
      <c r="J51" s="62"/>
    </row>
    <row r="52" spans="1:10" x14ac:dyDescent="0.2">
      <c r="A52" s="206"/>
      <c r="B52" s="207"/>
      <c r="C52" s="207"/>
      <c r="D52" s="207"/>
      <c r="E52" s="146"/>
      <c r="F52" s="216"/>
      <c r="G52" s="217"/>
      <c r="H52" s="92"/>
      <c r="I52" s="118"/>
      <c r="J52" s="62"/>
    </row>
    <row r="53" spans="1:10" x14ac:dyDescent="0.2">
      <c r="A53" s="206"/>
      <c r="B53" s="207"/>
      <c r="C53" s="207"/>
      <c r="D53" s="207"/>
      <c r="E53" s="146"/>
      <c r="F53" s="218"/>
      <c r="G53" s="219"/>
      <c r="H53" s="147"/>
      <c r="I53" s="118"/>
      <c r="J53" s="62"/>
    </row>
    <row r="54" spans="1:10" x14ac:dyDescent="0.2">
      <c r="A54" s="206"/>
      <c r="B54" s="207"/>
      <c r="C54" s="207"/>
      <c r="D54" s="207"/>
      <c r="E54" s="148"/>
      <c r="F54" s="220"/>
      <c r="G54" s="221"/>
      <c r="H54" s="149"/>
      <c r="I54" s="150"/>
      <c r="J54" s="208">
        <f>-(H3 * 0.088)</f>
        <v>0</v>
      </c>
    </row>
    <row r="55" spans="1:10" ht="15" x14ac:dyDescent="0.2">
      <c r="A55" s="222"/>
      <c r="B55" s="223"/>
      <c r="C55" s="223"/>
      <c r="D55" s="223"/>
      <c r="E55" s="151"/>
      <c r="F55" s="210" t="s">
        <v>92</v>
      </c>
      <c r="G55" s="210"/>
      <c r="H55" s="211"/>
      <c r="I55" s="171">
        <f>H45</f>
        <v>0</v>
      </c>
      <c r="J55" s="209"/>
    </row>
  </sheetData>
  <mergeCells count="34">
    <mergeCell ref="A10:B10"/>
    <mergeCell ref="A1:H1"/>
    <mergeCell ref="B3:C3"/>
    <mergeCell ref="B4:D4"/>
    <mergeCell ref="A6:B6"/>
    <mergeCell ref="F6:G6"/>
    <mergeCell ref="A48:D48"/>
    <mergeCell ref="F48:G48"/>
    <mergeCell ref="F15:G15"/>
    <mergeCell ref="A18:B18"/>
    <mergeCell ref="F22:G22"/>
    <mergeCell ref="A23:B23"/>
    <mergeCell ref="F31:G31"/>
    <mergeCell ref="F32:G32"/>
    <mergeCell ref="A33:B33"/>
    <mergeCell ref="F34:G34"/>
    <mergeCell ref="F36:G36"/>
    <mergeCell ref="A41:B41"/>
    <mergeCell ref="F45:G45"/>
    <mergeCell ref="A49:D49"/>
    <mergeCell ref="F49:G49"/>
    <mergeCell ref="A50:D50"/>
    <mergeCell ref="F50:G50"/>
    <mergeCell ref="A51:D51"/>
    <mergeCell ref="F51:G51"/>
    <mergeCell ref="J54:J55"/>
    <mergeCell ref="A55:D55"/>
    <mergeCell ref="F55:H55"/>
    <mergeCell ref="A52:D52"/>
    <mergeCell ref="F52:G52"/>
    <mergeCell ref="A53:D53"/>
    <mergeCell ref="F53:G53"/>
    <mergeCell ref="A54:D54"/>
    <mergeCell ref="F54:G54"/>
  </mergeCells>
  <phoneticPr fontId="9" type="noConversion"/>
  <pageMargins left="0.75" right="0.75" top="1" bottom="1" header="0.5" footer="0.5"/>
  <pageSetup scale="72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Catholic Charities</dc:creator>
  <cp:keywords/>
  <dc:description/>
  <cp:lastModifiedBy>Donnie Mitchell</cp:lastModifiedBy>
  <cp:revision/>
  <cp:lastPrinted>2024-08-13T20:38:39Z</cp:lastPrinted>
  <dcterms:created xsi:type="dcterms:W3CDTF">2003-04-02T19:35:19Z</dcterms:created>
  <dcterms:modified xsi:type="dcterms:W3CDTF">2024-09-11T15:26:20Z</dcterms:modified>
  <cp:category/>
  <cp:contentStatus/>
</cp:coreProperties>
</file>